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SUBAORC 2026\2. SUPEFIS\3. COOREC - COORDENADORIA DE RECEITA\4. Orçamento de Investimentos\4.1. Decreto Diretrizes OI\"/>
    </mc:Choice>
  </mc:AlternateContent>
  <xr:revisionPtr revIDLastSave="0" documentId="13_ncr:1_{ECF2429F-220E-4E8E-8A9D-0F76C673F076}" xr6:coauthVersionLast="47" xr6:coauthVersionMax="47" xr10:uidLastSave="{00000000-0000-0000-0000-000000000000}"/>
  <bookViews>
    <workbookView xWindow="-6870" yWindow="-16320" windowWidth="29040" windowHeight="15720" activeTab="4" xr2:uid="{A0829CD4-CD09-42D4-9296-DF2805C7AF2A}"/>
  </bookViews>
  <sheets>
    <sheet name="DICOR" sheetId="1" r:id="rId1"/>
    <sheet name="DICAR" sheetId="2" r:id="rId2"/>
    <sheet name="DFLUX" sheetId="3" r:id="rId3"/>
    <sheet name="FEFCX" sheetId="4" r:id="rId4"/>
    <sheet name="USOS E FONTES" sheetId="5" r:id="rId5"/>
  </sheets>
  <definedNames>
    <definedName name="_xlnm._FilterDatabase" localSheetId="2" hidden="1">DFLUX!$A$2:$P$169</definedName>
    <definedName name="_xlnm._FilterDatabase" localSheetId="1" hidden="1">DICAR!$A$2:$P$341</definedName>
    <definedName name="_xlnm._FilterDatabase" localSheetId="0" hidden="1">DICOR!$A$2:$P$155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5" l="1"/>
  <c r="F57" i="5"/>
  <c r="G57" i="5"/>
  <c r="H57" i="5"/>
  <c r="I57" i="5"/>
  <c r="J57" i="5"/>
  <c r="K57" i="5"/>
  <c r="L57" i="5"/>
  <c r="M57" i="5"/>
  <c r="N57" i="5"/>
  <c r="O57" i="5"/>
  <c r="D57" i="5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3" i="3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2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3" i="5"/>
  <c r="E15" i="5"/>
  <c r="F15" i="5"/>
  <c r="G15" i="5"/>
  <c r="H15" i="5"/>
  <c r="I15" i="5"/>
  <c r="J15" i="5"/>
  <c r="K15" i="5"/>
  <c r="L15" i="5"/>
  <c r="M15" i="5"/>
  <c r="N15" i="5"/>
  <c r="O15" i="5"/>
  <c r="D15" i="5"/>
  <c r="D7" i="4"/>
  <c r="E7" i="4"/>
  <c r="F7" i="4"/>
  <c r="G7" i="4"/>
  <c r="H7" i="4"/>
  <c r="I7" i="4"/>
  <c r="J7" i="4"/>
  <c r="K7" i="4"/>
  <c r="L7" i="4"/>
  <c r="M7" i="4"/>
  <c r="N7" i="4"/>
  <c r="C7" i="4"/>
  <c r="D53" i="2" l="1"/>
  <c r="D32" i="2" s="1"/>
  <c r="E32" i="2"/>
  <c r="F32" i="2"/>
  <c r="G32" i="2"/>
  <c r="H32" i="2"/>
  <c r="I32" i="2"/>
  <c r="J32" i="2"/>
  <c r="K32" i="2"/>
  <c r="L32" i="2"/>
  <c r="M32" i="2"/>
  <c r="N32" i="2"/>
  <c r="O32" i="2"/>
  <c r="E64" i="3" l="1"/>
  <c r="F64" i="3"/>
  <c r="G64" i="3"/>
  <c r="H64" i="3"/>
  <c r="I64" i="3"/>
  <c r="J64" i="3"/>
  <c r="K64" i="3"/>
  <c r="L64" i="3"/>
  <c r="M64" i="3"/>
  <c r="N64" i="3"/>
  <c r="O64" i="3"/>
  <c r="E116" i="3"/>
  <c r="F116" i="3"/>
  <c r="G116" i="3"/>
  <c r="H116" i="3"/>
  <c r="I116" i="3"/>
  <c r="J116" i="3"/>
  <c r="K116" i="3"/>
  <c r="L116" i="3"/>
  <c r="M116" i="3"/>
  <c r="N116" i="3"/>
  <c r="O116" i="3"/>
  <c r="E119" i="3"/>
  <c r="F119" i="3"/>
  <c r="G119" i="3"/>
  <c r="H119" i="3"/>
  <c r="I119" i="3"/>
  <c r="J119" i="3"/>
  <c r="K119" i="3"/>
  <c r="L119" i="3"/>
  <c r="M119" i="3"/>
  <c r="N119" i="3"/>
  <c r="O119" i="3"/>
  <c r="E122" i="3"/>
  <c r="F122" i="3"/>
  <c r="G122" i="3"/>
  <c r="H122" i="3"/>
  <c r="I122" i="3"/>
  <c r="J122" i="3"/>
  <c r="K122" i="3"/>
  <c r="K115" i="3" s="1"/>
  <c r="L122" i="3"/>
  <c r="M122" i="3"/>
  <c r="N122" i="3"/>
  <c r="O122" i="3"/>
  <c r="E129" i="3"/>
  <c r="F129" i="3"/>
  <c r="G129" i="3"/>
  <c r="H129" i="3"/>
  <c r="I129" i="3"/>
  <c r="J129" i="3"/>
  <c r="K129" i="3"/>
  <c r="L129" i="3"/>
  <c r="M129" i="3"/>
  <c r="N129" i="3"/>
  <c r="O129" i="3"/>
  <c r="E153" i="3"/>
  <c r="F153" i="3"/>
  <c r="G153" i="3"/>
  <c r="H153" i="3"/>
  <c r="I153" i="3"/>
  <c r="J153" i="3"/>
  <c r="K153" i="3"/>
  <c r="L153" i="3"/>
  <c r="M153" i="3"/>
  <c r="N153" i="3"/>
  <c r="O153" i="3"/>
  <c r="E142" i="3"/>
  <c r="F142" i="3"/>
  <c r="G142" i="3"/>
  <c r="H142" i="3"/>
  <c r="I142" i="3"/>
  <c r="J142" i="3"/>
  <c r="K142" i="3"/>
  <c r="L142" i="3"/>
  <c r="M142" i="3"/>
  <c r="N142" i="3"/>
  <c r="O142" i="3"/>
  <c r="C3" i="4"/>
  <c r="P5" i="1"/>
  <c r="P7" i="1"/>
  <c r="P8" i="1"/>
  <c r="P9" i="1"/>
  <c r="P11" i="1"/>
  <c r="P12" i="1"/>
  <c r="P13" i="1"/>
  <c r="P14" i="1"/>
  <c r="P16" i="1"/>
  <c r="P17" i="1"/>
  <c r="P18" i="1"/>
  <c r="P19" i="1"/>
  <c r="P22" i="1"/>
  <c r="P23" i="1"/>
  <c r="P24" i="1"/>
  <c r="P26" i="1"/>
  <c r="P27" i="1"/>
  <c r="P28" i="1"/>
  <c r="P29" i="1"/>
  <c r="P31" i="1"/>
  <c r="P32" i="1"/>
  <c r="P34" i="1"/>
  <c r="P35" i="1"/>
  <c r="P36" i="1"/>
  <c r="P38" i="1"/>
  <c r="P39" i="1"/>
  <c r="P41" i="1"/>
  <c r="P42" i="1"/>
  <c r="P43" i="1"/>
  <c r="P45" i="1"/>
  <c r="P46" i="1"/>
  <c r="P47" i="1"/>
  <c r="P48" i="1"/>
  <c r="P50" i="1"/>
  <c r="P51" i="1"/>
  <c r="P52" i="1"/>
  <c r="P54" i="1"/>
  <c r="P55" i="1"/>
  <c r="P56" i="1"/>
  <c r="P57" i="1"/>
  <c r="P59" i="1"/>
  <c r="P60" i="1"/>
  <c r="P61" i="1"/>
  <c r="P62" i="1"/>
  <c r="P64" i="1"/>
  <c r="P65" i="1"/>
  <c r="P66" i="1"/>
  <c r="P68" i="1"/>
  <c r="P69" i="1"/>
  <c r="P70" i="1"/>
  <c r="P71" i="1"/>
  <c r="P73" i="1"/>
  <c r="P74" i="1"/>
  <c r="P75" i="1"/>
  <c r="P76" i="1"/>
  <c r="P77" i="1"/>
  <c r="P78" i="1"/>
  <c r="P80" i="1"/>
  <c r="P81" i="1"/>
  <c r="P82" i="1"/>
  <c r="P83" i="1"/>
  <c r="P85" i="1"/>
  <c r="P86" i="1"/>
  <c r="P87" i="1"/>
  <c r="P89" i="1"/>
  <c r="P90" i="1"/>
  <c r="P92" i="1"/>
  <c r="P95" i="1"/>
  <c r="P96" i="1"/>
  <c r="P97" i="1"/>
  <c r="P98" i="1"/>
  <c r="P99" i="1"/>
  <c r="P100" i="1"/>
  <c r="P101" i="1"/>
  <c r="P102" i="1"/>
  <c r="P103" i="1"/>
  <c r="P106" i="1"/>
  <c r="P107" i="1"/>
  <c r="P111" i="1"/>
  <c r="P112" i="1"/>
  <c r="P113" i="1"/>
  <c r="P115" i="1"/>
  <c r="P116" i="1"/>
  <c r="P117" i="1"/>
  <c r="P118" i="1"/>
  <c r="P119" i="1"/>
  <c r="P121" i="1"/>
  <c r="P122" i="1"/>
  <c r="P124" i="1"/>
  <c r="P125" i="1"/>
  <c r="P126" i="1"/>
  <c r="P127" i="1"/>
  <c r="P128" i="1"/>
  <c r="P130" i="1"/>
  <c r="P131" i="1"/>
  <c r="P132" i="1"/>
  <c r="P133" i="1"/>
  <c r="P135" i="1"/>
  <c r="P136" i="1"/>
  <c r="P137" i="1"/>
  <c r="P139" i="1"/>
  <c r="P140" i="1"/>
  <c r="P141" i="1"/>
  <c r="P142" i="1"/>
  <c r="P146" i="1"/>
  <c r="P147" i="1"/>
  <c r="P148" i="1"/>
  <c r="P149" i="1"/>
  <c r="P150" i="1"/>
  <c r="P151" i="1"/>
  <c r="P152" i="1"/>
  <c r="P153" i="1"/>
  <c r="P154" i="1"/>
  <c r="P340" i="2"/>
  <c r="P6" i="2"/>
  <c r="P7" i="2"/>
  <c r="P9" i="2"/>
  <c r="P10" i="2"/>
  <c r="P11" i="2"/>
  <c r="P12" i="2"/>
  <c r="P14" i="2"/>
  <c r="P15" i="2"/>
  <c r="P17" i="2"/>
  <c r="P18" i="2"/>
  <c r="P19" i="2"/>
  <c r="P20" i="2"/>
  <c r="P21" i="2"/>
  <c r="P23" i="2"/>
  <c r="P24" i="2"/>
  <c r="P26" i="2"/>
  <c r="P27" i="2"/>
  <c r="P28" i="2"/>
  <c r="P30" i="2"/>
  <c r="P31" i="2"/>
  <c r="P34" i="2"/>
  <c r="P35" i="2"/>
  <c r="P37" i="2"/>
  <c r="P38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5" i="2"/>
  <c r="P58" i="2"/>
  <c r="P60" i="2"/>
  <c r="P61" i="2"/>
  <c r="P62" i="2"/>
  <c r="P64" i="2"/>
  <c r="P65" i="2"/>
  <c r="P66" i="2"/>
  <c r="P68" i="2"/>
  <c r="P69" i="2"/>
  <c r="P70" i="2"/>
  <c r="P73" i="2"/>
  <c r="P74" i="2"/>
  <c r="P75" i="2"/>
  <c r="P77" i="2"/>
  <c r="P78" i="2"/>
  <c r="P79" i="2"/>
  <c r="P80" i="2"/>
  <c r="P82" i="2"/>
  <c r="P83" i="2"/>
  <c r="P84" i="2"/>
  <c r="P85" i="2"/>
  <c r="P87" i="2"/>
  <c r="P88" i="2"/>
  <c r="P89" i="2"/>
  <c r="P91" i="2"/>
  <c r="P92" i="2"/>
  <c r="P93" i="2"/>
  <c r="P94" i="2"/>
  <c r="P96" i="2"/>
  <c r="P97" i="2"/>
  <c r="P98" i="2"/>
  <c r="P99" i="2"/>
  <c r="P100" i="2"/>
  <c r="P102" i="2"/>
  <c r="P103" i="2"/>
  <c r="P104" i="2"/>
  <c r="P106" i="2"/>
  <c r="P107" i="2"/>
  <c r="P108" i="2"/>
  <c r="P110" i="2"/>
  <c r="P111" i="2"/>
  <c r="P112" i="2"/>
  <c r="P114" i="2"/>
  <c r="P115" i="2"/>
  <c r="P116" i="2"/>
  <c r="P117" i="2"/>
  <c r="P118" i="2"/>
  <c r="P120" i="2"/>
  <c r="P121" i="2"/>
  <c r="P122" i="2"/>
  <c r="P123" i="2"/>
  <c r="P124" i="2"/>
  <c r="P125" i="2"/>
  <c r="P126" i="2"/>
  <c r="P127" i="2"/>
  <c r="P132" i="2"/>
  <c r="P133" i="2"/>
  <c r="P134" i="2"/>
  <c r="P135" i="2"/>
  <c r="P136" i="2"/>
  <c r="P137" i="2"/>
  <c r="P138" i="2"/>
  <c r="P139" i="2"/>
  <c r="P141" i="2"/>
  <c r="P142" i="2"/>
  <c r="P143" i="2"/>
  <c r="P145" i="2"/>
  <c r="P146" i="2"/>
  <c r="P147" i="2"/>
  <c r="P148" i="2"/>
  <c r="P149" i="2"/>
  <c r="P152" i="2"/>
  <c r="P153" i="2"/>
  <c r="P154" i="2"/>
  <c r="P155" i="2"/>
  <c r="P158" i="2"/>
  <c r="P159" i="2"/>
  <c r="P161" i="2"/>
  <c r="P162" i="2"/>
  <c r="P164" i="2"/>
  <c r="P165" i="2"/>
  <c r="P166" i="2"/>
  <c r="P167" i="2"/>
  <c r="P168" i="2"/>
  <c r="P169" i="2"/>
  <c r="P171" i="2"/>
  <c r="P172" i="2"/>
  <c r="P173" i="2"/>
  <c r="P174" i="2"/>
  <c r="P176" i="2"/>
  <c r="P177" i="2"/>
  <c r="P178" i="2"/>
  <c r="P179" i="2"/>
  <c r="P182" i="2"/>
  <c r="P183" i="2"/>
  <c r="P184" i="2"/>
  <c r="P185" i="2"/>
  <c r="P187" i="2"/>
  <c r="P188" i="2"/>
  <c r="P189" i="2"/>
  <c r="P191" i="2"/>
  <c r="P192" i="2"/>
  <c r="P193" i="2"/>
  <c r="P194" i="2"/>
  <c r="P197" i="2"/>
  <c r="P198" i="2"/>
  <c r="P199" i="2"/>
  <c r="P200" i="2"/>
  <c r="P201" i="2"/>
  <c r="P202" i="2"/>
  <c r="P205" i="2"/>
  <c r="P206" i="2"/>
  <c r="P207" i="2"/>
  <c r="P209" i="2"/>
  <c r="P210" i="2"/>
  <c r="P211" i="2"/>
  <c r="P213" i="2"/>
  <c r="P214" i="2"/>
  <c r="P215" i="2"/>
  <c r="P216" i="2"/>
  <c r="P218" i="2"/>
  <c r="P219" i="2"/>
  <c r="P220" i="2"/>
  <c r="P221" i="2"/>
  <c r="P222" i="2"/>
  <c r="P223" i="2"/>
  <c r="P225" i="2"/>
  <c r="P227" i="2"/>
  <c r="P228" i="2"/>
  <c r="P229" i="2"/>
  <c r="P231" i="2"/>
  <c r="P234" i="2"/>
  <c r="P235" i="2"/>
  <c r="P237" i="2"/>
  <c r="P238" i="2"/>
  <c r="P239" i="2"/>
  <c r="P240" i="2"/>
  <c r="P242" i="2"/>
  <c r="P243" i="2"/>
  <c r="P245" i="2"/>
  <c r="P246" i="2"/>
  <c r="P247" i="2"/>
  <c r="P248" i="2"/>
  <c r="P249" i="2"/>
  <c r="P251" i="2"/>
  <c r="P252" i="2"/>
  <c r="P254" i="2"/>
  <c r="P255" i="2"/>
  <c r="P256" i="2"/>
  <c r="P257" i="2"/>
  <c r="P258" i="2"/>
  <c r="P260" i="2"/>
  <c r="P261" i="2"/>
  <c r="P262" i="2"/>
  <c r="P263" i="2"/>
  <c r="P265" i="2"/>
  <c r="P266" i="2"/>
  <c r="P267" i="2"/>
  <c r="P269" i="2"/>
  <c r="P270" i="2"/>
  <c r="P271" i="2"/>
  <c r="P272" i="2"/>
  <c r="P274" i="2"/>
  <c r="P275" i="2"/>
  <c r="P276" i="2"/>
  <c r="P277" i="2"/>
  <c r="P278" i="2"/>
  <c r="P280" i="2"/>
  <c r="P281" i="2"/>
  <c r="P282" i="2"/>
  <c r="P283" i="2"/>
  <c r="P284" i="2"/>
  <c r="P285" i="2"/>
  <c r="P286" i="2"/>
  <c r="P288" i="2"/>
  <c r="P289" i="2"/>
  <c r="P291" i="2"/>
  <c r="P292" i="2"/>
  <c r="P293" i="2"/>
  <c r="P294" i="2"/>
  <c r="P295" i="2"/>
  <c r="P297" i="2"/>
  <c r="P298" i="2"/>
  <c r="P299" i="2"/>
  <c r="P300" i="2"/>
  <c r="P301" i="2"/>
  <c r="P302" i="2"/>
  <c r="P304" i="2"/>
  <c r="P305" i="2"/>
  <c r="P307" i="2"/>
  <c r="P308" i="2"/>
  <c r="P309" i="2"/>
  <c r="P310" i="2"/>
  <c r="P312" i="2"/>
  <c r="P313" i="2"/>
  <c r="P315" i="2"/>
  <c r="P316" i="2"/>
  <c r="P317" i="2"/>
  <c r="P322" i="2"/>
  <c r="P323" i="2"/>
  <c r="P324" i="2"/>
  <c r="P325" i="2"/>
  <c r="P326" i="2"/>
  <c r="P327" i="2"/>
  <c r="P328" i="2"/>
  <c r="P329" i="2"/>
  <c r="P330" i="2"/>
  <c r="P332" i="2"/>
  <c r="P333" i="2"/>
  <c r="P334" i="2"/>
  <c r="P335" i="2"/>
  <c r="P336" i="2"/>
  <c r="P337" i="2"/>
  <c r="P338" i="2"/>
  <c r="P339" i="2"/>
  <c r="D331" i="2"/>
  <c r="D217" i="2"/>
  <c r="D212" i="2" s="1"/>
  <c r="D119" i="2"/>
  <c r="D151" i="2"/>
  <c r="D175" i="2"/>
  <c r="D170" i="2"/>
  <c r="D131" i="2"/>
  <c r="D130" i="2" s="1"/>
  <c r="D140" i="2"/>
  <c r="D190" i="2"/>
  <c r="D186" i="2"/>
  <c r="D181" i="2"/>
  <c r="D236" i="2"/>
  <c r="D233" i="2" s="1"/>
  <c r="D244" i="2"/>
  <c r="D241" i="2" s="1"/>
  <c r="D250" i="2"/>
  <c r="D253" i="2"/>
  <c r="D259" i="2"/>
  <c r="D290" i="2"/>
  <c r="D264" i="2"/>
  <c r="D268" i="2"/>
  <c r="D273" i="2"/>
  <c r="D226" i="2"/>
  <c r="D279" i="2"/>
  <c r="D296" i="2"/>
  <c r="D303" i="2"/>
  <c r="D306" i="2"/>
  <c r="D311" i="2"/>
  <c r="D314" i="2"/>
  <c r="E8" i="2"/>
  <c r="E5" i="2" s="1"/>
  <c r="F8" i="2"/>
  <c r="F5" i="2" s="1"/>
  <c r="G8" i="2"/>
  <c r="G5" i="2" s="1"/>
  <c r="H8" i="2"/>
  <c r="H5" i="2" s="1"/>
  <c r="I8" i="2"/>
  <c r="I5" i="2" s="1"/>
  <c r="J8" i="2"/>
  <c r="J5" i="2" s="1"/>
  <c r="K8" i="2"/>
  <c r="K5" i="2" s="1"/>
  <c r="L8" i="2"/>
  <c r="L5" i="2" s="1"/>
  <c r="M8" i="2"/>
  <c r="M5" i="2" s="1"/>
  <c r="N8" i="2"/>
  <c r="N5" i="2" s="1"/>
  <c r="O8" i="2"/>
  <c r="O5" i="2" s="1"/>
  <c r="G13" i="2"/>
  <c r="O13" i="2"/>
  <c r="E16" i="2"/>
  <c r="E13" i="2" s="1"/>
  <c r="F16" i="2"/>
  <c r="F13" i="2" s="1"/>
  <c r="G16" i="2"/>
  <c r="H16" i="2"/>
  <c r="H13" i="2" s="1"/>
  <c r="I16" i="2"/>
  <c r="I13" i="2" s="1"/>
  <c r="J16" i="2"/>
  <c r="J13" i="2" s="1"/>
  <c r="K16" i="2"/>
  <c r="K13" i="2" s="1"/>
  <c r="L16" i="2"/>
  <c r="L13" i="2" s="1"/>
  <c r="M16" i="2"/>
  <c r="M13" i="2" s="1"/>
  <c r="N16" i="2"/>
  <c r="N13" i="2" s="1"/>
  <c r="O16" i="2"/>
  <c r="E22" i="2"/>
  <c r="F22" i="2"/>
  <c r="G22" i="2"/>
  <c r="H22" i="2"/>
  <c r="I22" i="2"/>
  <c r="J22" i="2"/>
  <c r="K22" i="2"/>
  <c r="L22" i="2"/>
  <c r="M22" i="2"/>
  <c r="N22" i="2"/>
  <c r="O22" i="2"/>
  <c r="E25" i="2"/>
  <c r="F25" i="2"/>
  <c r="G25" i="2"/>
  <c r="H25" i="2"/>
  <c r="I25" i="2"/>
  <c r="J25" i="2"/>
  <c r="K25" i="2"/>
  <c r="L25" i="2"/>
  <c r="M25" i="2"/>
  <c r="N25" i="2"/>
  <c r="O25" i="2"/>
  <c r="E29" i="2"/>
  <c r="F29" i="2"/>
  <c r="G29" i="2"/>
  <c r="H29" i="2"/>
  <c r="I29" i="2"/>
  <c r="J29" i="2"/>
  <c r="K29" i="2"/>
  <c r="L29" i="2"/>
  <c r="M29" i="2"/>
  <c r="N29" i="2"/>
  <c r="O29" i="2"/>
  <c r="E36" i="2"/>
  <c r="E33" i="2" s="1"/>
  <c r="F36" i="2"/>
  <c r="F33" i="2" s="1"/>
  <c r="G36" i="2"/>
  <c r="G33" i="2" s="1"/>
  <c r="H36" i="2"/>
  <c r="H33" i="2" s="1"/>
  <c r="I36" i="2"/>
  <c r="I33" i="2" s="1"/>
  <c r="J36" i="2"/>
  <c r="J33" i="2" s="1"/>
  <c r="K36" i="2"/>
  <c r="K33" i="2" s="1"/>
  <c r="L36" i="2"/>
  <c r="L33" i="2" s="1"/>
  <c r="M36" i="2"/>
  <c r="M33" i="2" s="1"/>
  <c r="N36" i="2"/>
  <c r="N33" i="2" s="1"/>
  <c r="O36" i="2"/>
  <c r="O33" i="2" s="1"/>
  <c r="E46" i="2"/>
  <c r="F46" i="2"/>
  <c r="G46" i="2"/>
  <c r="H46" i="2"/>
  <c r="I46" i="2"/>
  <c r="J46" i="2"/>
  <c r="K46" i="2"/>
  <c r="L46" i="2"/>
  <c r="M46" i="2"/>
  <c r="N46" i="2"/>
  <c r="O46" i="2"/>
  <c r="E59" i="2"/>
  <c r="E57" i="2" s="1"/>
  <c r="F59" i="2"/>
  <c r="F57" i="2" s="1"/>
  <c r="G59" i="2"/>
  <c r="G57" i="2" s="1"/>
  <c r="H59" i="2"/>
  <c r="H57" i="2" s="1"/>
  <c r="I59" i="2"/>
  <c r="I57" i="2" s="1"/>
  <c r="J59" i="2"/>
  <c r="J57" i="2" s="1"/>
  <c r="J56" i="2" s="1"/>
  <c r="K59" i="2"/>
  <c r="K57" i="2" s="1"/>
  <c r="L59" i="2"/>
  <c r="L57" i="2" s="1"/>
  <c r="M59" i="2"/>
  <c r="M57" i="2" s="1"/>
  <c r="N59" i="2"/>
  <c r="N57" i="2" s="1"/>
  <c r="O59" i="2"/>
  <c r="O57" i="2" s="1"/>
  <c r="E63" i="2"/>
  <c r="F63" i="2"/>
  <c r="G63" i="2"/>
  <c r="H63" i="2"/>
  <c r="I63" i="2"/>
  <c r="J63" i="2"/>
  <c r="K63" i="2"/>
  <c r="L63" i="2"/>
  <c r="M63" i="2"/>
  <c r="N63" i="2"/>
  <c r="O63" i="2"/>
  <c r="E67" i="2"/>
  <c r="F67" i="2"/>
  <c r="G67" i="2"/>
  <c r="H67" i="2"/>
  <c r="I67" i="2"/>
  <c r="J67" i="2"/>
  <c r="K67" i="2"/>
  <c r="L67" i="2"/>
  <c r="M67" i="2"/>
  <c r="N67" i="2"/>
  <c r="O67" i="2"/>
  <c r="E72" i="2"/>
  <c r="F72" i="2"/>
  <c r="G72" i="2"/>
  <c r="H72" i="2"/>
  <c r="I72" i="2"/>
  <c r="J72" i="2"/>
  <c r="K72" i="2"/>
  <c r="L72" i="2"/>
  <c r="M72" i="2"/>
  <c r="N72" i="2"/>
  <c r="O72" i="2"/>
  <c r="E76" i="2"/>
  <c r="F76" i="2"/>
  <c r="G76" i="2"/>
  <c r="H76" i="2"/>
  <c r="I76" i="2"/>
  <c r="J76" i="2"/>
  <c r="K76" i="2"/>
  <c r="L76" i="2"/>
  <c r="M76" i="2"/>
  <c r="N76" i="2"/>
  <c r="O76" i="2"/>
  <c r="E86" i="2"/>
  <c r="F86" i="2"/>
  <c r="G86" i="2"/>
  <c r="H86" i="2"/>
  <c r="I86" i="2"/>
  <c r="J86" i="2"/>
  <c r="K86" i="2"/>
  <c r="L86" i="2"/>
  <c r="M86" i="2"/>
  <c r="N86" i="2"/>
  <c r="O86" i="2"/>
  <c r="E90" i="2"/>
  <c r="F90" i="2"/>
  <c r="G90" i="2"/>
  <c r="H90" i="2"/>
  <c r="I90" i="2"/>
  <c r="J90" i="2"/>
  <c r="K90" i="2"/>
  <c r="L90" i="2"/>
  <c r="M90" i="2"/>
  <c r="N90" i="2"/>
  <c r="O90" i="2"/>
  <c r="E95" i="2"/>
  <c r="F95" i="2"/>
  <c r="G95" i="2"/>
  <c r="H95" i="2"/>
  <c r="I95" i="2"/>
  <c r="J95" i="2"/>
  <c r="K95" i="2"/>
  <c r="L95" i="2"/>
  <c r="M95" i="2"/>
  <c r="N95" i="2"/>
  <c r="O95" i="2"/>
  <c r="E101" i="2"/>
  <c r="F101" i="2"/>
  <c r="G101" i="2"/>
  <c r="H101" i="2"/>
  <c r="I101" i="2"/>
  <c r="J101" i="2"/>
  <c r="K101" i="2"/>
  <c r="L101" i="2"/>
  <c r="M101" i="2"/>
  <c r="N101" i="2"/>
  <c r="O101" i="2"/>
  <c r="E105" i="2"/>
  <c r="F105" i="2"/>
  <c r="G105" i="2"/>
  <c r="H105" i="2"/>
  <c r="I105" i="2"/>
  <c r="J105" i="2"/>
  <c r="K105" i="2"/>
  <c r="L105" i="2"/>
  <c r="M105" i="2"/>
  <c r="N105" i="2"/>
  <c r="O105" i="2"/>
  <c r="E109" i="2"/>
  <c r="F109" i="2"/>
  <c r="G109" i="2"/>
  <c r="H109" i="2"/>
  <c r="I109" i="2"/>
  <c r="J109" i="2"/>
  <c r="K109" i="2"/>
  <c r="L109" i="2"/>
  <c r="M109" i="2"/>
  <c r="N109" i="2"/>
  <c r="O109" i="2"/>
  <c r="E113" i="2"/>
  <c r="F113" i="2"/>
  <c r="G113" i="2"/>
  <c r="H113" i="2"/>
  <c r="I113" i="2"/>
  <c r="J113" i="2"/>
  <c r="K113" i="2"/>
  <c r="L113" i="2"/>
  <c r="M113" i="2"/>
  <c r="N113" i="2"/>
  <c r="O113" i="2"/>
  <c r="E119" i="2"/>
  <c r="F119" i="2"/>
  <c r="G119" i="2"/>
  <c r="H119" i="2"/>
  <c r="I119" i="2"/>
  <c r="J119" i="2"/>
  <c r="K119" i="2"/>
  <c r="L119" i="2"/>
  <c r="M119" i="2"/>
  <c r="N119" i="2"/>
  <c r="O119" i="2"/>
  <c r="D113" i="2"/>
  <c r="D109" i="2"/>
  <c r="D105" i="2"/>
  <c r="D101" i="2"/>
  <c r="D95" i="2"/>
  <c r="D90" i="2"/>
  <c r="D86" i="2"/>
  <c r="D67" i="2"/>
  <c r="D63" i="2"/>
  <c r="D59" i="2"/>
  <c r="D57" i="2" s="1"/>
  <c r="D46" i="2"/>
  <c r="D36" i="2"/>
  <c r="D33" i="2" s="1"/>
  <c r="D29" i="2"/>
  <c r="D25" i="2"/>
  <c r="D22" i="2"/>
  <c r="P22" i="2" s="1"/>
  <c r="D16" i="2"/>
  <c r="D13" i="2" s="1"/>
  <c r="D8" i="2"/>
  <c r="D5" i="2" s="1"/>
  <c r="D76" i="2"/>
  <c r="D10" i="1"/>
  <c r="D15" i="1"/>
  <c r="D21" i="1"/>
  <c r="D25" i="1"/>
  <c r="D30" i="1"/>
  <c r="D33" i="1"/>
  <c r="D37" i="1"/>
  <c r="D40" i="1"/>
  <c r="D44" i="1"/>
  <c r="D49" i="1"/>
  <c r="D53" i="1"/>
  <c r="D72" i="1"/>
  <c r="D79" i="1"/>
  <c r="D84" i="1"/>
  <c r="D88" i="1"/>
  <c r="D94" i="1"/>
  <c r="D105" i="1"/>
  <c r="D129" i="1"/>
  <c r="D134" i="1"/>
  <c r="D138" i="1"/>
  <c r="D145" i="1"/>
  <c r="D144" i="1" s="1"/>
  <c r="N7" i="5"/>
  <c r="O7" i="5"/>
  <c r="N10" i="5"/>
  <c r="O10" i="5"/>
  <c r="N26" i="5"/>
  <c r="O26" i="5"/>
  <c r="N31" i="5"/>
  <c r="O31" i="5"/>
  <c r="N33" i="5"/>
  <c r="O33" i="5"/>
  <c r="N39" i="5"/>
  <c r="O39" i="5"/>
  <c r="N42" i="5"/>
  <c r="O42" i="5"/>
  <c r="N46" i="5"/>
  <c r="O46" i="5"/>
  <c r="N49" i="5"/>
  <c r="O49" i="5"/>
  <c r="N52" i="5"/>
  <c r="O52" i="5"/>
  <c r="N54" i="5"/>
  <c r="O54" i="5"/>
  <c r="N55" i="5"/>
  <c r="O55" i="5"/>
  <c r="N56" i="5"/>
  <c r="O56" i="5"/>
  <c r="N58" i="5"/>
  <c r="O58" i="5"/>
  <c r="E7" i="5"/>
  <c r="F7" i="5"/>
  <c r="G7" i="5"/>
  <c r="H7" i="5"/>
  <c r="I7" i="5"/>
  <c r="J7" i="5"/>
  <c r="K7" i="5"/>
  <c r="L7" i="5"/>
  <c r="M7" i="5"/>
  <c r="E10" i="5"/>
  <c r="F10" i="5"/>
  <c r="G10" i="5"/>
  <c r="H10" i="5"/>
  <c r="I10" i="5"/>
  <c r="J10" i="5"/>
  <c r="K10" i="5"/>
  <c r="L10" i="5"/>
  <c r="M10" i="5"/>
  <c r="E26" i="5"/>
  <c r="F26" i="5"/>
  <c r="G26" i="5"/>
  <c r="H26" i="5"/>
  <c r="I26" i="5"/>
  <c r="J26" i="5"/>
  <c r="K26" i="5"/>
  <c r="L26" i="5"/>
  <c r="M26" i="5"/>
  <c r="E31" i="5"/>
  <c r="F31" i="5"/>
  <c r="G31" i="5"/>
  <c r="H31" i="5"/>
  <c r="I31" i="5"/>
  <c r="J31" i="5"/>
  <c r="K31" i="5"/>
  <c r="L31" i="5"/>
  <c r="M31" i="5"/>
  <c r="E33" i="5"/>
  <c r="F33" i="5"/>
  <c r="G33" i="5"/>
  <c r="H33" i="5"/>
  <c r="I33" i="5"/>
  <c r="J33" i="5"/>
  <c r="K33" i="5"/>
  <c r="L33" i="5"/>
  <c r="M33" i="5"/>
  <c r="E39" i="5"/>
  <c r="F39" i="5"/>
  <c r="G39" i="5"/>
  <c r="H39" i="5"/>
  <c r="I39" i="5"/>
  <c r="J39" i="5"/>
  <c r="K39" i="5"/>
  <c r="L39" i="5"/>
  <c r="M39" i="5"/>
  <c r="E42" i="5"/>
  <c r="F42" i="5"/>
  <c r="G42" i="5"/>
  <c r="H42" i="5"/>
  <c r="I42" i="5"/>
  <c r="J42" i="5"/>
  <c r="K42" i="5"/>
  <c r="L42" i="5"/>
  <c r="M42" i="5"/>
  <c r="E46" i="5"/>
  <c r="F46" i="5"/>
  <c r="G46" i="5"/>
  <c r="H46" i="5"/>
  <c r="I46" i="5"/>
  <c r="J46" i="5"/>
  <c r="K46" i="5"/>
  <c r="L46" i="5"/>
  <c r="M46" i="5"/>
  <c r="E49" i="5"/>
  <c r="F49" i="5"/>
  <c r="G49" i="5"/>
  <c r="H49" i="5"/>
  <c r="I49" i="5"/>
  <c r="J49" i="5"/>
  <c r="K49" i="5"/>
  <c r="L49" i="5"/>
  <c r="M49" i="5"/>
  <c r="E52" i="5"/>
  <c r="F52" i="5"/>
  <c r="G52" i="5"/>
  <c r="H52" i="5"/>
  <c r="I52" i="5"/>
  <c r="J52" i="5"/>
  <c r="K52" i="5"/>
  <c r="L52" i="5"/>
  <c r="M52" i="5"/>
  <c r="E54" i="5"/>
  <c r="F54" i="5"/>
  <c r="G54" i="5"/>
  <c r="H54" i="5"/>
  <c r="I54" i="5"/>
  <c r="J54" i="5"/>
  <c r="K54" i="5"/>
  <c r="L54" i="5"/>
  <c r="M54" i="5"/>
  <c r="E55" i="5"/>
  <c r="F55" i="5"/>
  <c r="G55" i="5"/>
  <c r="H55" i="5"/>
  <c r="I55" i="5"/>
  <c r="J55" i="5"/>
  <c r="K55" i="5"/>
  <c r="L55" i="5"/>
  <c r="M55" i="5"/>
  <c r="E56" i="5"/>
  <c r="F56" i="5"/>
  <c r="G56" i="5"/>
  <c r="H56" i="5"/>
  <c r="I56" i="5"/>
  <c r="J56" i="5"/>
  <c r="K56" i="5"/>
  <c r="L56" i="5"/>
  <c r="M56" i="5"/>
  <c r="E58" i="5"/>
  <c r="F58" i="5"/>
  <c r="G58" i="5"/>
  <c r="H58" i="5"/>
  <c r="I58" i="5"/>
  <c r="J58" i="5"/>
  <c r="K58" i="5"/>
  <c r="L58" i="5"/>
  <c r="M58" i="5"/>
  <c r="D58" i="5"/>
  <c r="D56" i="5"/>
  <c r="D55" i="5"/>
  <c r="D54" i="5"/>
  <c r="D52" i="5"/>
  <c r="D49" i="5"/>
  <c r="D46" i="5"/>
  <c r="D42" i="5"/>
  <c r="D39" i="5"/>
  <c r="D33" i="5"/>
  <c r="D31" i="5"/>
  <c r="D26" i="5"/>
  <c r="D10" i="5"/>
  <c r="D7" i="5"/>
  <c r="L115" i="3" l="1"/>
  <c r="O115" i="3"/>
  <c r="G115" i="3"/>
  <c r="J115" i="3"/>
  <c r="H115" i="3"/>
  <c r="N115" i="3"/>
  <c r="F115" i="3"/>
  <c r="M115" i="3"/>
  <c r="E115" i="3"/>
  <c r="I115" i="3"/>
  <c r="P86" i="2"/>
  <c r="P105" i="2"/>
  <c r="P25" i="2"/>
  <c r="P90" i="2"/>
  <c r="P76" i="2"/>
  <c r="P101" i="2"/>
  <c r="P5" i="2"/>
  <c r="P46" i="2"/>
  <c r="P95" i="2"/>
  <c r="P8" i="2"/>
  <c r="P109" i="2"/>
  <c r="P119" i="2"/>
  <c r="P13" i="2"/>
  <c r="P63" i="2"/>
  <c r="P113" i="2"/>
  <c r="P29" i="2"/>
  <c r="P16" i="2"/>
  <c r="P67" i="2"/>
  <c r="P57" i="2"/>
  <c r="D287" i="2"/>
  <c r="P36" i="2"/>
  <c r="I56" i="2"/>
  <c r="O4" i="2"/>
  <c r="G4" i="2"/>
  <c r="O56" i="2"/>
  <c r="D232" i="2"/>
  <c r="D4" i="2"/>
  <c r="M4" i="2"/>
  <c r="D224" i="2"/>
  <c r="P59" i="2"/>
  <c r="P33" i="2"/>
  <c r="D56" i="2"/>
  <c r="D20" i="1"/>
  <c r="G56" i="2"/>
  <c r="D230" i="2"/>
  <c r="E4" i="2"/>
  <c r="D81" i="2"/>
  <c r="M81" i="2"/>
  <c r="E81" i="2"/>
  <c r="E71" i="2" s="1"/>
  <c r="M56" i="2"/>
  <c r="E56" i="2"/>
  <c r="L4" i="2"/>
  <c r="L56" i="2"/>
  <c r="D180" i="2"/>
  <c r="J4" i="2"/>
  <c r="I4" i="2"/>
  <c r="K81" i="2"/>
  <c r="K71" i="2" s="1"/>
  <c r="O81" i="2"/>
  <c r="O71" i="2" s="1"/>
  <c r="G81" i="2"/>
  <c r="G71" i="2" s="1"/>
  <c r="K56" i="2"/>
  <c r="H81" i="2"/>
  <c r="H71" i="2" s="1"/>
  <c r="L81" i="2"/>
  <c r="L71" i="2" s="1"/>
  <c r="H56" i="2"/>
  <c r="N81" i="2"/>
  <c r="N71" i="2" s="1"/>
  <c r="F81" i="2"/>
  <c r="F71" i="2" s="1"/>
  <c r="J81" i="2"/>
  <c r="J71" i="2" s="1"/>
  <c r="N56" i="2"/>
  <c r="F56" i="2"/>
  <c r="I81" i="2"/>
  <c r="I71" i="2" s="1"/>
  <c r="H4" i="2"/>
  <c r="N4" i="2"/>
  <c r="F4" i="2"/>
  <c r="M71" i="2"/>
  <c r="K4" i="2"/>
  <c r="D153" i="3"/>
  <c r="D142" i="3"/>
  <c r="D129" i="3"/>
  <c r="D122" i="3"/>
  <c r="D119" i="3"/>
  <c r="D116" i="3"/>
  <c r="O110" i="3"/>
  <c r="N110" i="3"/>
  <c r="M110" i="3"/>
  <c r="L110" i="3"/>
  <c r="L109" i="3" s="1"/>
  <c r="L108" i="3" s="1"/>
  <c r="K110" i="3"/>
  <c r="K109" i="3" s="1"/>
  <c r="K108" i="3" s="1"/>
  <c r="J110" i="3"/>
  <c r="I110" i="3"/>
  <c r="I109" i="3" s="1"/>
  <c r="I108" i="3" s="1"/>
  <c r="H110" i="3"/>
  <c r="G110" i="3"/>
  <c r="F110" i="3"/>
  <c r="E110" i="3"/>
  <c r="D110" i="3"/>
  <c r="O96" i="3"/>
  <c r="O95" i="3" s="1"/>
  <c r="N96" i="3"/>
  <c r="N95" i="3" s="1"/>
  <c r="M96" i="3"/>
  <c r="M95" i="3" s="1"/>
  <c r="L96" i="3"/>
  <c r="L95" i="3" s="1"/>
  <c r="K96" i="3"/>
  <c r="K95" i="3" s="1"/>
  <c r="J96" i="3"/>
  <c r="J95" i="3" s="1"/>
  <c r="I96" i="3"/>
  <c r="I95" i="3" s="1"/>
  <c r="H96" i="3"/>
  <c r="H95" i="3" s="1"/>
  <c r="G96" i="3"/>
  <c r="G95" i="3" s="1"/>
  <c r="F96" i="3"/>
  <c r="F95" i="3" s="1"/>
  <c r="E96" i="3"/>
  <c r="E95" i="3" s="1"/>
  <c r="D96" i="3"/>
  <c r="D95" i="3" s="1"/>
  <c r="O88" i="3"/>
  <c r="N88" i="3"/>
  <c r="M88" i="3"/>
  <c r="L88" i="3"/>
  <c r="K88" i="3"/>
  <c r="J88" i="3"/>
  <c r="I88" i="3"/>
  <c r="H88" i="3"/>
  <c r="G88" i="3"/>
  <c r="F88" i="3"/>
  <c r="E88" i="3"/>
  <c r="D88" i="3"/>
  <c r="O77" i="3"/>
  <c r="N77" i="3"/>
  <c r="M77" i="3"/>
  <c r="L77" i="3"/>
  <c r="K77" i="3"/>
  <c r="J77" i="3"/>
  <c r="I77" i="3"/>
  <c r="H77" i="3"/>
  <c r="G77" i="3"/>
  <c r="F77" i="3"/>
  <c r="E77" i="3"/>
  <c r="D77" i="3"/>
  <c r="O68" i="3"/>
  <c r="O63" i="3" s="1"/>
  <c r="N68" i="3"/>
  <c r="N63" i="3" s="1"/>
  <c r="M68" i="3"/>
  <c r="M63" i="3" s="1"/>
  <c r="L68" i="3"/>
  <c r="L63" i="3" s="1"/>
  <c r="K68" i="3"/>
  <c r="K63" i="3" s="1"/>
  <c r="J68" i="3"/>
  <c r="J63" i="3" s="1"/>
  <c r="I68" i="3"/>
  <c r="I63" i="3" s="1"/>
  <c r="H68" i="3"/>
  <c r="H63" i="3" s="1"/>
  <c r="G68" i="3"/>
  <c r="G63" i="3" s="1"/>
  <c r="F68" i="3"/>
  <c r="F63" i="3" s="1"/>
  <c r="E68" i="3"/>
  <c r="E63" i="3" s="1"/>
  <c r="D68" i="3"/>
  <c r="D64" i="3"/>
  <c r="O55" i="3"/>
  <c r="N55" i="3"/>
  <c r="M55" i="3"/>
  <c r="L55" i="3"/>
  <c r="K55" i="3"/>
  <c r="J55" i="3"/>
  <c r="I55" i="3"/>
  <c r="H55" i="3"/>
  <c r="G55" i="3"/>
  <c r="F55" i="3"/>
  <c r="E55" i="3"/>
  <c r="D55" i="3"/>
  <c r="O51" i="3"/>
  <c r="O43" i="3" s="1"/>
  <c r="N51" i="3"/>
  <c r="M51" i="3"/>
  <c r="M43" i="3" s="1"/>
  <c r="L51" i="3"/>
  <c r="L43" i="3" s="1"/>
  <c r="K51" i="3"/>
  <c r="K43" i="3" s="1"/>
  <c r="J51" i="3"/>
  <c r="J43" i="3" s="1"/>
  <c r="I51" i="3"/>
  <c r="I43" i="3" s="1"/>
  <c r="H51" i="3"/>
  <c r="H43" i="3" s="1"/>
  <c r="G51" i="3"/>
  <c r="G43" i="3" s="1"/>
  <c r="F51" i="3"/>
  <c r="F43" i="3" s="1"/>
  <c r="E51" i="3"/>
  <c r="E43" i="3" s="1"/>
  <c r="D51" i="3"/>
  <c r="D43" i="3" s="1"/>
  <c r="O28" i="3"/>
  <c r="N28" i="3"/>
  <c r="M28" i="3"/>
  <c r="L28" i="3"/>
  <c r="K28" i="3"/>
  <c r="J28" i="3"/>
  <c r="I28" i="3"/>
  <c r="H28" i="3"/>
  <c r="G28" i="3"/>
  <c r="F28" i="3"/>
  <c r="E28" i="3"/>
  <c r="D28" i="3"/>
  <c r="O21" i="3"/>
  <c r="N21" i="3"/>
  <c r="M21" i="3"/>
  <c r="L21" i="3"/>
  <c r="K21" i="3"/>
  <c r="J21" i="3"/>
  <c r="I21" i="3"/>
  <c r="H21" i="3"/>
  <c r="G21" i="3"/>
  <c r="F21" i="3"/>
  <c r="E21" i="3"/>
  <c r="D21" i="3"/>
  <c r="O109" i="3" l="1"/>
  <c r="O108" i="3" s="1"/>
  <c r="H33" i="3"/>
  <c r="G109" i="3"/>
  <c r="G108" i="3" s="1"/>
  <c r="H4" i="3"/>
  <c r="H60" i="3" s="1"/>
  <c r="G83" i="3"/>
  <c r="G62" i="3" s="1"/>
  <c r="O83" i="3"/>
  <c r="O62" i="3" s="1"/>
  <c r="F109" i="3"/>
  <c r="F108" i="3" s="1"/>
  <c r="N109" i="3"/>
  <c r="N108" i="3" s="1"/>
  <c r="N105" i="3" s="1"/>
  <c r="N104" i="3" s="1"/>
  <c r="I33" i="3"/>
  <c r="I4" i="3"/>
  <c r="J109" i="3"/>
  <c r="J108" i="3" s="1"/>
  <c r="H109" i="3"/>
  <c r="H108" i="3" s="1"/>
  <c r="H105" i="3" s="1"/>
  <c r="H104" i="3" s="1"/>
  <c r="F4" i="3"/>
  <c r="N4" i="3"/>
  <c r="F33" i="3"/>
  <c r="E83" i="3"/>
  <c r="E62" i="3" s="1"/>
  <c r="M83" i="3"/>
  <c r="M62" i="3" s="1"/>
  <c r="G4" i="3"/>
  <c r="O4" i="3"/>
  <c r="G33" i="3"/>
  <c r="O33" i="3"/>
  <c r="F83" i="3"/>
  <c r="F62" i="3" s="1"/>
  <c r="N83" i="3"/>
  <c r="N62" i="3" s="1"/>
  <c r="E109" i="3"/>
  <c r="E108" i="3" s="1"/>
  <c r="E105" i="3" s="1"/>
  <c r="E104" i="3" s="1"/>
  <c r="M109" i="3"/>
  <c r="M108" i="3" s="1"/>
  <c r="M105" i="3" s="1"/>
  <c r="M104" i="3" s="1"/>
  <c r="J33" i="3"/>
  <c r="K4" i="3"/>
  <c r="K33" i="3"/>
  <c r="J83" i="3"/>
  <c r="J62" i="3" s="1"/>
  <c r="I83" i="3"/>
  <c r="I62" i="3" s="1"/>
  <c r="D4" i="3"/>
  <c r="L4" i="3"/>
  <c r="L33" i="3"/>
  <c r="K83" i="3"/>
  <c r="K62" i="3" s="1"/>
  <c r="N43" i="3"/>
  <c r="N33" i="3" s="1"/>
  <c r="H83" i="3"/>
  <c r="H62" i="3" s="1"/>
  <c r="J4" i="3"/>
  <c r="J60" i="3" s="1"/>
  <c r="E4" i="3"/>
  <c r="M4" i="3"/>
  <c r="E33" i="3"/>
  <c r="M33" i="3"/>
  <c r="L83" i="3"/>
  <c r="L62" i="3" s="1"/>
  <c r="G3" i="2"/>
  <c r="O3" i="2"/>
  <c r="M3" i="2"/>
  <c r="L3" i="2"/>
  <c r="H3" i="2"/>
  <c r="P56" i="2"/>
  <c r="P32" i="2"/>
  <c r="P4" i="2"/>
  <c r="P81" i="2"/>
  <c r="I3" i="2"/>
  <c r="J3" i="2"/>
  <c r="K3" i="2"/>
  <c r="F3" i="2"/>
  <c r="E3" i="2"/>
  <c r="N3" i="2"/>
  <c r="G105" i="3"/>
  <c r="G104" i="3" s="1"/>
  <c r="O105" i="3"/>
  <c r="O104" i="3" s="1"/>
  <c r="K105" i="3"/>
  <c r="K104" i="3" s="1"/>
  <c r="D115" i="3"/>
  <c r="D109" i="3" s="1"/>
  <c r="D108" i="3" s="1"/>
  <c r="D105" i="3" s="1"/>
  <c r="D104" i="3" s="1"/>
  <c r="L105" i="3"/>
  <c r="L104" i="3" s="1"/>
  <c r="F105" i="3"/>
  <c r="F104" i="3" s="1"/>
  <c r="I60" i="3"/>
  <c r="J105" i="3"/>
  <c r="J104" i="3" s="1"/>
  <c r="D83" i="3"/>
  <c r="I105" i="3"/>
  <c r="I104" i="3" s="1"/>
  <c r="D63" i="3"/>
  <c r="D33" i="3"/>
  <c r="N60" i="3" l="1"/>
  <c r="F60" i="3"/>
  <c r="O60" i="3"/>
  <c r="K60" i="3"/>
  <c r="L60" i="3"/>
  <c r="G60" i="3"/>
  <c r="M60" i="3"/>
  <c r="D62" i="3"/>
  <c r="D168" i="3" s="1"/>
  <c r="E60" i="3"/>
  <c r="G168" i="3"/>
  <c r="I168" i="3"/>
  <c r="D60" i="3"/>
  <c r="M168" i="3"/>
  <c r="N168" i="3"/>
  <c r="E168" i="3"/>
  <c r="H168" i="3"/>
  <c r="F168" i="3"/>
  <c r="O168" i="3"/>
  <c r="D61" i="3"/>
  <c r="J168" i="3"/>
  <c r="K168" i="3"/>
  <c r="L168" i="3"/>
  <c r="D169" i="3" l="1"/>
  <c r="E3" i="3" s="1"/>
  <c r="O331" i="2"/>
  <c r="N331" i="2"/>
  <c r="M331" i="2"/>
  <c r="L331" i="2"/>
  <c r="K331" i="2"/>
  <c r="J331" i="2"/>
  <c r="I331" i="2"/>
  <c r="H331" i="2"/>
  <c r="G331" i="2"/>
  <c r="F331" i="2"/>
  <c r="E331" i="2"/>
  <c r="O321" i="2"/>
  <c r="O320" i="2" s="1"/>
  <c r="N321" i="2"/>
  <c r="N320" i="2" s="1"/>
  <c r="M321" i="2"/>
  <c r="M320" i="2" s="1"/>
  <c r="L321" i="2"/>
  <c r="L320" i="2" s="1"/>
  <c r="K321" i="2"/>
  <c r="K320" i="2" s="1"/>
  <c r="J321" i="2"/>
  <c r="J320" i="2" s="1"/>
  <c r="I321" i="2"/>
  <c r="I320" i="2" s="1"/>
  <c r="H321" i="2"/>
  <c r="H320" i="2" s="1"/>
  <c r="G321" i="2"/>
  <c r="G320" i="2" s="1"/>
  <c r="F321" i="2"/>
  <c r="F320" i="2" s="1"/>
  <c r="E321" i="2"/>
  <c r="E320" i="2" s="1"/>
  <c r="D321" i="2"/>
  <c r="O314" i="2"/>
  <c r="N314" i="2"/>
  <c r="M314" i="2"/>
  <c r="L314" i="2"/>
  <c r="K314" i="2"/>
  <c r="J314" i="2"/>
  <c r="I314" i="2"/>
  <c r="H314" i="2"/>
  <c r="G314" i="2"/>
  <c r="F314" i="2"/>
  <c r="E314" i="2"/>
  <c r="O311" i="2"/>
  <c r="N311" i="2"/>
  <c r="M311" i="2"/>
  <c r="L311" i="2"/>
  <c r="K311" i="2"/>
  <c r="J311" i="2"/>
  <c r="I311" i="2"/>
  <c r="H311" i="2"/>
  <c r="G311" i="2"/>
  <c r="F311" i="2"/>
  <c r="E311" i="2"/>
  <c r="O306" i="2"/>
  <c r="N306" i="2"/>
  <c r="M306" i="2"/>
  <c r="L306" i="2"/>
  <c r="K306" i="2"/>
  <c r="J306" i="2"/>
  <c r="I306" i="2"/>
  <c r="H306" i="2"/>
  <c r="G306" i="2"/>
  <c r="F306" i="2"/>
  <c r="E306" i="2"/>
  <c r="O303" i="2"/>
  <c r="N303" i="2"/>
  <c r="M303" i="2"/>
  <c r="L303" i="2"/>
  <c r="K303" i="2"/>
  <c r="J303" i="2"/>
  <c r="I303" i="2"/>
  <c r="H303" i="2"/>
  <c r="G303" i="2"/>
  <c r="F303" i="2"/>
  <c r="E303" i="2"/>
  <c r="O296" i="2"/>
  <c r="N296" i="2"/>
  <c r="M296" i="2"/>
  <c r="L296" i="2"/>
  <c r="K296" i="2"/>
  <c r="J296" i="2"/>
  <c r="I296" i="2"/>
  <c r="H296" i="2"/>
  <c r="G296" i="2"/>
  <c r="F296" i="2"/>
  <c r="E296" i="2"/>
  <c r="O290" i="2"/>
  <c r="N290" i="2"/>
  <c r="M290" i="2"/>
  <c r="L290" i="2"/>
  <c r="K290" i="2"/>
  <c r="J290" i="2"/>
  <c r="I290" i="2"/>
  <c r="H290" i="2"/>
  <c r="G290" i="2"/>
  <c r="F290" i="2"/>
  <c r="E290" i="2"/>
  <c r="O279" i="2"/>
  <c r="N279" i="2"/>
  <c r="M279" i="2"/>
  <c r="L279" i="2"/>
  <c r="K279" i="2"/>
  <c r="J279" i="2"/>
  <c r="I279" i="2"/>
  <c r="H279" i="2"/>
  <c r="G279" i="2"/>
  <c r="F279" i="2"/>
  <c r="E279" i="2"/>
  <c r="O273" i="2"/>
  <c r="N273" i="2"/>
  <c r="M273" i="2"/>
  <c r="L273" i="2"/>
  <c r="K273" i="2"/>
  <c r="J273" i="2"/>
  <c r="I273" i="2"/>
  <c r="H273" i="2"/>
  <c r="G273" i="2"/>
  <c r="F273" i="2"/>
  <c r="E273" i="2"/>
  <c r="P273" i="2" s="1"/>
  <c r="O268" i="2"/>
  <c r="N268" i="2"/>
  <c r="M268" i="2"/>
  <c r="L268" i="2"/>
  <c r="K268" i="2"/>
  <c r="J268" i="2"/>
  <c r="I268" i="2"/>
  <c r="H268" i="2"/>
  <c r="G268" i="2"/>
  <c r="F268" i="2"/>
  <c r="E268" i="2"/>
  <c r="O264" i="2"/>
  <c r="N264" i="2"/>
  <c r="M264" i="2"/>
  <c r="L264" i="2"/>
  <c r="K264" i="2"/>
  <c r="J264" i="2"/>
  <c r="I264" i="2"/>
  <c r="H264" i="2"/>
  <c r="G264" i="2"/>
  <c r="F264" i="2"/>
  <c r="E264" i="2"/>
  <c r="O259" i="2"/>
  <c r="N259" i="2"/>
  <c r="M259" i="2"/>
  <c r="L259" i="2"/>
  <c r="K259" i="2"/>
  <c r="J259" i="2"/>
  <c r="I259" i="2"/>
  <c r="H259" i="2"/>
  <c r="G259" i="2"/>
  <c r="F259" i="2"/>
  <c r="E259" i="2"/>
  <c r="O253" i="2"/>
  <c r="N253" i="2"/>
  <c r="M253" i="2"/>
  <c r="L253" i="2"/>
  <c r="K253" i="2"/>
  <c r="J253" i="2"/>
  <c r="I253" i="2"/>
  <c r="H253" i="2"/>
  <c r="G253" i="2"/>
  <c r="F253" i="2"/>
  <c r="E253" i="2"/>
  <c r="O250" i="2"/>
  <c r="N250" i="2"/>
  <c r="M250" i="2"/>
  <c r="L250" i="2"/>
  <c r="K250" i="2"/>
  <c r="J250" i="2"/>
  <c r="I250" i="2"/>
  <c r="H250" i="2"/>
  <c r="G250" i="2"/>
  <c r="F250" i="2"/>
  <c r="E250" i="2"/>
  <c r="O244" i="2"/>
  <c r="O241" i="2" s="1"/>
  <c r="N244" i="2"/>
  <c r="N241" i="2" s="1"/>
  <c r="M244" i="2"/>
  <c r="M241" i="2" s="1"/>
  <c r="L244" i="2"/>
  <c r="L241" i="2" s="1"/>
  <c r="K244" i="2"/>
  <c r="K241" i="2" s="1"/>
  <c r="J244" i="2"/>
  <c r="J241" i="2" s="1"/>
  <c r="I244" i="2"/>
  <c r="I241" i="2" s="1"/>
  <c r="H244" i="2"/>
  <c r="H241" i="2" s="1"/>
  <c r="G244" i="2"/>
  <c r="G241" i="2" s="1"/>
  <c r="F244" i="2"/>
  <c r="F241" i="2" s="1"/>
  <c r="E244" i="2"/>
  <c r="O236" i="2"/>
  <c r="O233" i="2" s="1"/>
  <c r="N236" i="2"/>
  <c r="N233" i="2" s="1"/>
  <c r="M236" i="2"/>
  <c r="M233" i="2" s="1"/>
  <c r="L236" i="2"/>
  <c r="L233" i="2" s="1"/>
  <c r="K236" i="2"/>
  <c r="K233" i="2" s="1"/>
  <c r="J236" i="2"/>
  <c r="J233" i="2" s="1"/>
  <c r="I236" i="2"/>
  <c r="I233" i="2" s="1"/>
  <c r="H236" i="2"/>
  <c r="H233" i="2" s="1"/>
  <c r="G236" i="2"/>
  <c r="G233" i="2" s="1"/>
  <c r="F236" i="2"/>
  <c r="F233" i="2" s="1"/>
  <c r="E236" i="2"/>
  <c r="O226" i="2"/>
  <c r="O224" i="2" s="1"/>
  <c r="O24" i="5" s="1"/>
  <c r="N226" i="2"/>
  <c r="N224" i="2" s="1"/>
  <c r="N24" i="5" s="1"/>
  <c r="M226" i="2"/>
  <c r="M224" i="2" s="1"/>
  <c r="M24" i="5" s="1"/>
  <c r="L226" i="2"/>
  <c r="L224" i="2" s="1"/>
  <c r="L24" i="5" s="1"/>
  <c r="K226" i="2"/>
  <c r="K224" i="2" s="1"/>
  <c r="K24" i="5" s="1"/>
  <c r="J226" i="2"/>
  <c r="J224" i="2" s="1"/>
  <c r="J24" i="5" s="1"/>
  <c r="I226" i="2"/>
  <c r="I224" i="2" s="1"/>
  <c r="I24" i="5" s="1"/>
  <c r="H226" i="2"/>
  <c r="H224" i="2" s="1"/>
  <c r="H24" i="5" s="1"/>
  <c r="G226" i="2"/>
  <c r="G224" i="2" s="1"/>
  <c r="G24" i="5" s="1"/>
  <c r="F226" i="2"/>
  <c r="F224" i="2" s="1"/>
  <c r="F24" i="5" s="1"/>
  <c r="E226" i="2"/>
  <c r="D24" i="5"/>
  <c r="O217" i="2"/>
  <c r="O212" i="2" s="1"/>
  <c r="O23" i="5" s="1"/>
  <c r="N217" i="2"/>
  <c r="N212" i="2" s="1"/>
  <c r="N23" i="5" s="1"/>
  <c r="M217" i="2"/>
  <c r="M212" i="2" s="1"/>
  <c r="M23" i="5" s="1"/>
  <c r="L217" i="2"/>
  <c r="L212" i="2" s="1"/>
  <c r="L23" i="5" s="1"/>
  <c r="K217" i="2"/>
  <c r="K212" i="2" s="1"/>
  <c r="K23" i="5" s="1"/>
  <c r="J217" i="2"/>
  <c r="J212" i="2" s="1"/>
  <c r="J23" i="5" s="1"/>
  <c r="I217" i="2"/>
  <c r="I212" i="2" s="1"/>
  <c r="I23" i="5" s="1"/>
  <c r="H217" i="2"/>
  <c r="H212" i="2" s="1"/>
  <c r="H23" i="5" s="1"/>
  <c r="G217" i="2"/>
  <c r="G212" i="2" s="1"/>
  <c r="G23" i="5" s="1"/>
  <c r="F217" i="2"/>
  <c r="F212" i="2" s="1"/>
  <c r="F23" i="5" s="1"/>
  <c r="E217" i="2"/>
  <c r="O208" i="2"/>
  <c r="N208" i="2"/>
  <c r="M208" i="2"/>
  <c r="L208" i="2"/>
  <c r="K208" i="2"/>
  <c r="J208" i="2"/>
  <c r="I208" i="2"/>
  <c r="H208" i="2"/>
  <c r="G208" i="2"/>
  <c r="F208" i="2"/>
  <c r="E208" i="2"/>
  <c r="D208" i="2"/>
  <c r="O204" i="2"/>
  <c r="N204" i="2"/>
  <c r="M204" i="2"/>
  <c r="L204" i="2"/>
  <c r="K204" i="2"/>
  <c r="J204" i="2"/>
  <c r="I204" i="2"/>
  <c r="H204" i="2"/>
  <c r="G204" i="2"/>
  <c r="F204" i="2"/>
  <c r="E204" i="2"/>
  <c r="D204" i="2"/>
  <c r="O196" i="2"/>
  <c r="O195" i="2" s="1"/>
  <c r="O21" i="5" s="1"/>
  <c r="N196" i="2"/>
  <c r="N195" i="2" s="1"/>
  <c r="N21" i="5" s="1"/>
  <c r="M196" i="2"/>
  <c r="M195" i="2" s="1"/>
  <c r="M21" i="5" s="1"/>
  <c r="L196" i="2"/>
  <c r="L195" i="2" s="1"/>
  <c r="L21" i="5" s="1"/>
  <c r="K196" i="2"/>
  <c r="K195" i="2" s="1"/>
  <c r="K21" i="5" s="1"/>
  <c r="J196" i="2"/>
  <c r="J195" i="2" s="1"/>
  <c r="J21" i="5" s="1"/>
  <c r="I196" i="2"/>
  <c r="I195" i="2" s="1"/>
  <c r="I21" i="5" s="1"/>
  <c r="H196" i="2"/>
  <c r="H195" i="2" s="1"/>
  <c r="H21" i="5" s="1"/>
  <c r="G196" i="2"/>
  <c r="G195" i="2" s="1"/>
  <c r="G21" i="5" s="1"/>
  <c r="F196" i="2"/>
  <c r="F195" i="2" s="1"/>
  <c r="F21" i="5" s="1"/>
  <c r="E196" i="2"/>
  <c r="E195" i="2" s="1"/>
  <c r="E21" i="5" s="1"/>
  <c r="D196" i="2"/>
  <c r="O190" i="2"/>
  <c r="N190" i="2"/>
  <c r="M190" i="2"/>
  <c r="L190" i="2"/>
  <c r="K190" i="2"/>
  <c r="J190" i="2"/>
  <c r="I190" i="2"/>
  <c r="H190" i="2"/>
  <c r="G190" i="2"/>
  <c r="F190" i="2"/>
  <c r="E190" i="2"/>
  <c r="O186" i="2"/>
  <c r="N186" i="2"/>
  <c r="M186" i="2"/>
  <c r="L186" i="2"/>
  <c r="K186" i="2"/>
  <c r="J186" i="2"/>
  <c r="I186" i="2"/>
  <c r="H186" i="2"/>
  <c r="G186" i="2"/>
  <c r="F186" i="2"/>
  <c r="E186" i="2"/>
  <c r="O181" i="2"/>
  <c r="N181" i="2"/>
  <c r="M181" i="2"/>
  <c r="L181" i="2"/>
  <c r="K181" i="2"/>
  <c r="J181" i="2"/>
  <c r="I181" i="2"/>
  <c r="H181" i="2"/>
  <c r="G181" i="2"/>
  <c r="F181" i="2"/>
  <c r="E181" i="2"/>
  <c r="O175" i="2"/>
  <c r="N175" i="2"/>
  <c r="M175" i="2"/>
  <c r="L175" i="2"/>
  <c r="K175" i="2"/>
  <c r="J175" i="2"/>
  <c r="I175" i="2"/>
  <c r="H175" i="2"/>
  <c r="G175" i="2"/>
  <c r="F175" i="2"/>
  <c r="E175" i="2"/>
  <c r="O170" i="2"/>
  <c r="N170" i="2"/>
  <c r="M170" i="2"/>
  <c r="L170" i="2"/>
  <c r="K170" i="2"/>
  <c r="J170" i="2"/>
  <c r="I170" i="2"/>
  <c r="H170" i="2"/>
  <c r="G170" i="2"/>
  <c r="F170" i="2"/>
  <c r="E170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O151" i="2"/>
  <c r="N151" i="2"/>
  <c r="M151" i="2"/>
  <c r="L151" i="2"/>
  <c r="K151" i="2"/>
  <c r="J151" i="2"/>
  <c r="I151" i="2"/>
  <c r="H151" i="2"/>
  <c r="G151" i="2"/>
  <c r="F151" i="2"/>
  <c r="E151" i="2"/>
  <c r="O144" i="2"/>
  <c r="N144" i="2"/>
  <c r="M144" i="2"/>
  <c r="L144" i="2"/>
  <c r="K144" i="2"/>
  <c r="J144" i="2"/>
  <c r="I144" i="2"/>
  <c r="H144" i="2"/>
  <c r="G144" i="2"/>
  <c r="F144" i="2"/>
  <c r="E144" i="2"/>
  <c r="O140" i="2"/>
  <c r="N140" i="2"/>
  <c r="M140" i="2"/>
  <c r="L140" i="2"/>
  <c r="K140" i="2"/>
  <c r="J140" i="2"/>
  <c r="I140" i="2"/>
  <c r="H140" i="2"/>
  <c r="G140" i="2"/>
  <c r="F140" i="2"/>
  <c r="E140" i="2"/>
  <c r="O131" i="2"/>
  <c r="O130" i="2" s="1"/>
  <c r="N131" i="2"/>
  <c r="N130" i="2" s="1"/>
  <c r="M131" i="2"/>
  <c r="M130" i="2" s="1"/>
  <c r="L131" i="2"/>
  <c r="L130" i="2" s="1"/>
  <c r="K131" i="2"/>
  <c r="K130" i="2" s="1"/>
  <c r="J131" i="2"/>
  <c r="J130" i="2" s="1"/>
  <c r="I131" i="2"/>
  <c r="I130" i="2" s="1"/>
  <c r="H131" i="2"/>
  <c r="H130" i="2" s="1"/>
  <c r="G131" i="2"/>
  <c r="G130" i="2" s="1"/>
  <c r="F131" i="2"/>
  <c r="F130" i="2" s="1"/>
  <c r="E131" i="2"/>
  <c r="D72" i="2"/>
  <c r="I16" i="5"/>
  <c r="O14" i="5"/>
  <c r="N14" i="5"/>
  <c r="M14" i="5"/>
  <c r="L14" i="5"/>
  <c r="K14" i="5"/>
  <c r="J14" i="5"/>
  <c r="I14" i="5"/>
  <c r="H14" i="5"/>
  <c r="G14" i="5"/>
  <c r="F14" i="5"/>
  <c r="E14" i="5"/>
  <c r="D14" i="5"/>
  <c r="N13" i="5"/>
  <c r="M13" i="5"/>
  <c r="L13" i="5"/>
  <c r="G13" i="5"/>
  <c r="F13" i="5"/>
  <c r="E13" i="5"/>
  <c r="D13" i="5"/>
  <c r="O13" i="5"/>
  <c r="H13" i="5"/>
  <c r="O11" i="5"/>
  <c r="N11" i="5"/>
  <c r="M11" i="5"/>
  <c r="L11" i="5"/>
  <c r="K11" i="5"/>
  <c r="J11" i="5"/>
  <c r="I11" i="5"/>
  <c r="H11" i="5"/>
  <c r="G11" i="5"/>
  <c r="F11" i="5"/>
  <c r="E11" i="5"/>
  <c r="D11" i="5"/>
  <c r="O9" i="5"/>
  <c r="N9" i="5"/>
  <c r="M9" i="5"/>
  <c r="L9" i="5"/>
  <c r="K9" i="5"/>
  <c r="J9" i="5"/>
  <c r="I9" i="5"/>
  <c r="H9" i="5"/>
  <c r="G9" i="5"/>
  <c r="F9" i="5"/>
  <c r="E9" i="5"/>
  <c r="D9" i="5"/>
  <c r="O8" i="5"/>
  <c r="N8" i="5"/>
  <c r="M8" i="5"/>
  <c r="L8" i="5"/>
  <c r="K8" i="5"/>
  <c r="J8" i="5"/>
  <c r="I8" i="5"/>
  <c r="H8" i="5"/>
  <c r="G8" i="5"/>
  <c r="F8" i="5"/>
  <c r="E8" i="5"/>
  <c r="D8" i="5"/>
  <c r="O6" i="5"/>
  <c r="N6" i="5"/>
  <c r="M6" i="5"/>
  <c r="L6" i="5"/>
  <c r="K6" i="5"/>
  <c r="J6" i="5"/>
  <c r="I6" i="5"/>
  <c r="H6" i="5"/>
  <c r="G6" i="5"/>
  <c r="F6" i="5"/>
  <c r="E6" i="5"/>
  <c r="D6" i="5"/>
  <c r="O5" i="5"/>
  <c r="N5" i="5"/>
  <c r="M5" i="5"/>
  <c r="L5" i="5"/>
  <c r="K5" i="5"/>
  <c r="J5" i="5"/>
  <c r="I5" i="5"/>
  <c r="H5" i="5"/>
  <c r="G5" i="5"/>
  <c r="F5" i="5"/>
  <c r="E5" i="5"/>
  <c r="D5" i="5"/>
  <c r="D3" i="4" l="1"/>
  <c r="E61" i="3"/>
  <c r="D320" i="2"/>
  <c r="P321" i="2"/>
  <c r="P157" i="2"/>
  <c r="P264" i="2"/>
  <c r="P311" i="2"/>
  <c r="E233" i="2"/>
  <c r="P233" i="2" s="1"/>
  <c r="P236" i="2"/>
  <c r="P279" i="2"/>
  <c r="P250" i="2"/>
  <c r="P296" i="2"/>
  <c r="P253" i="2"/>
  <c r="P303" i="2"/>
  <c r="P331" i="2"/>
  <c r="P140" i="2"/>
  <c r="P190" i="2"/>
  <c r="P181" i="2"/>
  <c r="P268" i="2"/>
  <c r="P314" i="2"/>
  <c r="P175" i="2"/>
  <c r="P163" i="2"/>
  <c r="P204" i="2"/>
  <c r="D203" i="2"/>
  <c r="D22" i="5" s="1"/>
  <c r="E212" i="2"/>
  <c r="P217" i="2"/>
  <c r="P72" i="2"/>
  <c r="D71" i="2"/>
  <c r="P71" i="2" s="1"/>
  <c r="P196" i="2"/>
  <c r="D195" i="2"/>
  <c r="P195" i="2" s="1"/>
  <c r="E130" i="2"/>
  <c r="P130" i="2" s="1"/>
  <c r="P131" i="2"/>
  <c r="P160" i="2"/>
  <c r="P170" i="2"/>
  <c r="P208" i="2"/>
  <c r="E241" i="2"/>
  <c r="P241" i="2" s="1"/>
  <c r="P244" i="2"/>
  <c r="P290" i="2"/>
  <c r="P151" i="2"/>
  <c r="P186" i="2"/>
  <c r="E224" i="2"/>
  <c r="P226" i="2"/>
  <c r="P259" i="2"/>
  <c r="P306" i="2"/>
  <c r="E169" i="3"/>
  <c r="F3" i="3" s="1"/>
  <c r="E3" i="4" s="1"/>
  <c r="H319" i="2"/>
  <c r="D23" i="5"/>
  <c r="D21" i="5"/>
  <c r="J203" i="2"/>
  <c r="J22" i="5" s="1"/>
  <c r="J16" i="5"/>
  <c r="F203" i="2"/>
  <c r="F22" i="5" s="1"/>
  <c r="N203" i="2"/>
  <c r="N22" i="5" s="1"/>
  <c r="I12" i="5"/>
  <c r="I13" i="5"/>
  <c r="G180" i="2"/>
  <c r="G20" i="5" s="1"/>
  <c r="O180" i="2"/>
  <c r="O20" i="5" s="1"/>
  <c r="J12" i="5"/>
  <c r="J13" i="5"/>
  <c r="K12" i="5"/>
  <c r="K13" i="5"/>
  <c r="I232" i="2"/>
  <c r="I230" i="2" s="1"/>
  <c r="I25" i="5" s="1"/>
  <c r="H232" i="2"/>
  <c r="H230" i="2" s="1"/>
  <c r="H25" i="5" s="1"/>
  <c r="M287" i="2"/>
  <c r="M27" i="5" s="1"/>
  <c r="E203" i="2"/>
  <c r="E22" i="5" s="1"/>
  <c r="M203" i="2"/>
  <c r="M22" i="5" s="1"/>
  <c r="G156" i="2"/>
  <c r="G150" i="2" s="1"/>
  <c r="O156" i="2"/>
  <c r="O150" i="2" s="1"/>
  <c r="E156" i="2"/>
  <c r="E150" i="2" s="1"/>
  <c r="D20" i="5"/>
  <c r="L180" i="2"/>
  <c r="L20" i="5" s="1"/>
  <c r="K232" i="2"/>
  <c r="K230" i="2" s="1"/>
  <c r="K25" i="5" s="1"/>
  <c r="J287" i="2"/>
  <c r="J27" i="5" s="1"/>
  <c r="M156" i="2"/>
  <c r="M150" i="2" s="1"/>
  <c r="E12" i="5"/>
  <c r="F232" i="2"/>
  <c r="F230" i="2" s="1"/>
  <c r="F25" i="5" s="1"/>
  <c r="N232" i="2"/>
  <c r="N230" i="2" s="1"/>
  <c r="N25" i="5" s="1"/>
  <c r="L12" i="5"/>
  <c r="L17" i="5"/>
  <c r="I203" i="2"/>
  <c r="I22" i="5" s="1"/>
  <c r="D12" i="5"/>
  <c r="L16" i="5"/>
  <c r="K4" i="5"/>
  <c r="D4" i="5"/>
  <c r="L4" i="5"/>
  <c r="M12" i="5"/>
  <c r="L319" i="2"/>
  <c r="O12" i="5"/>
  <c r="M4" i="5"/>
  <c r="M129" i="2"/>
  <c r="K203" i="2"/>
  <c r="K22" i="5" s="1"/>
  <c r="E319" i="2"/>
  <c r="E16" i="5"/>
  <c r="M16" i="5"/>
  <c r="L203" i="2"/>
  <c r="L22" i="5" s="1"/>
  <c r="G203" i="2"/>
  <c r="G22" i="5" s="1"/>
  <c r="O203" i="2"/>
  <c r="O22" i="5" s="1"/>
  <c r="G129" i="2"/>
  <c r="G319" i="2"/>
  <c r="O319" i="2"/>
  <c r="N16" i="5"/>
  <c r="J156" i="2"/>
  <c r="J150" i="2" s="1"/>
  <c r="H4" i="5"/>
  <c r="J232" i="2"/>
  <c r="J230" i="2" s="1"/>
  <c r="J25" i="5" s="1"/>
  <c r="J4" i="5"/>
  <c r="H16" i="5"/>
  <c r="J17" i="5"/>
  <c r="E287" i="2"/>
  <c r="G12" i="5"/>
  <c r="M17" i="5"/>
  <c r="I319" i="2"/>
  <c r="H12" i="5"/>
  <c r="K17" i="5"/>
  <c r="D16" i="5"/>
  <c r="F17" i="5"/>
  <c r="N17" i="5"/>
  <c r="H129" i="2"/>
  <c r="H203" i="2"/>
  <c r="H22" i="5" s="1"/>
  <c r="L232" i="2"/>
  <c r="L230" i="2" s="1"/>
  <c r="L25" i="5" s="1"/>
  <c r="J319" i="2"/>
  <c r="I4" i="5"/>
  <c r="E17" i="5"/>
  <c r="H17" i="5"/>
  <c r="K129" i="2"/>
  <c r="O129" i="2"/>
  <c r="F16" i="5"/>
  <c r="J129" i="2"/>
  <c r="I156" i="2"/>
  <c r="I150" i="2" s="1"/>
  <c r="I17" i="5"/>
  <c r="D156" i="2"/>
  <c r="L156" i="2"/>
  <c r="L150" i="2" s="1"/>
  <c r="K180" i="2"/>
  <c r="K20" i="5" s="1"/>
  <c r="I180" i="2"/>
  <c r="I20" i="5" s="1"/>
  <c r="M319" i="2"/>
  <c r="O4" i="5"/>
  <c r="E4" i="5"/>
  <c r="G232" i="2"/>
  <c r="G230" i="2" s="1"/>
  <c r="G25" i="5" s="1"/>
  <c r="O232" i="2"/>
  <c r="O230" i="2" s="1"/>
  <c r="O25" i="5" s="1"/>
  <c r="N4" i="5"/>
  <c r="G4" i="5"/>
  <c r="F12" i="5"/>
  <c r="O17" i="5"/>
  <c r="F180" i="2"/>
  <c r="F20" i="5" s="1"/>
  <c r="N180" i="2"/>
  <c r="F4" i="5"/>
  <c r="N12" i="5"/>
  <c r="G17" i="5"/>
  <c r="K16" i="5"/>
  <c r="D25" i="5"/>
  <c r="G16" i="5"/>
  <c r="O16" i="5"/>
  <c r="F129" i="2"/>
  <c r="N129" i="2"/>
  <c r="I129" i="2"/>
  <c r="L129" i="2"/>
  <c r="H156" i="2"/>
  <c r="H150" i="2" s="1"/>
  <c r="K156" i="2"/>
  <c r="K150" i="2" s="1"/>
  <c r="F156" i="2"/>
  <c r="F150" i="2" s="1"/>
  <c r="N156" i="2"/>
  <c r="N150" i="2" s="1"/>
  <c r="H287" i="2"/>
  <c r="H27" i="5" s="1"/>
  <c r="K287" i="2"/>
  <c r="K27" i="5" s="1"/>
  <c r="F287" i="2"/>
  <c r="F27" i="5" s="1"/>
  <c r="N287" i="2"/>
  <c r="N27" i="5" s="1"/>
  <c r="I287" i="2"/>
  <c r="I27" i="5" s="1"/>
  <c r="D27" i="5"/>
  <c r="L287" i="2"/>
  <c r="L27" i="5" s="1"/>
  <c r="G287" i="2"/>
  <c r="G27" i="5" s="1"/>
  <c r="O287" i="2"/>
  <c r="O27" i="5" s="1"/>
  <c r="K319" i="2"/>
  <c r="F319" i="2"/>
  <c r="N319" i="2"/>
  <c r="J180" i="2"/>
  <c r="J20" i="5" s="1"/>
  <c r="E180" i="2"/>
  <c r="M180" i="2"/>
  <c r="M20" i="5" s="1"/>
  <c r="H180" i="2"/>
  <c r="H20" i="5" s="1"/>
  <c r="M232" i="2"/>
  <c r="M230" i="2" s="1"/>
  <c r="M25" i="5" s="1"/>
  <c r="D3" i="2" l="1"/>
  <c r="P3" i="2" s="1"/>
  <c r="E23" i="5"/>
  <c r="P212" i="2"/>
  <c r="F19" i="5"/>
  <c r="E24" i="5"/>
  <c r="P224" i="2"/>
  <c r="E20" i="5"/>
  <c r="P180" i="2"/>
  <c r="P203" i="2"/>
  <c r="O19" i="5"/>
  <c r="G19" i="5"/>
  <c r="M19" i="5"/>
  <c r="K19" i="5"/>
  <c r="H19" i="5"/>
  <c r="E232" i="2"/>
  <c r="I19" i="5"/>
  <c r="D150" i="2"/>
  <c r="P156" i="2"/>
  <c r="E129" i="2"/>
  <c r="J19" i="5"/>
  <c r="L19" i="5"/>
  <c r="N19" i="5"/>
  <c r="E27" i="5"/>
  <c r="P287" i="2"/>
  <c r="P320" i="2"/>
  <c r="D319" i="2"/>
  <c r="P319" i="2" s="1"/>
  <c r="F61" i="3"/>
  <c r="F169" i="3" s="1"/>
  <c r="G3" i="3" s="1"/>
  <c r="F3" i="4" s="1"/>
  <c r="N128" i="2"/>
  <c r="N18" i="5" s="1"/>
  <c r="N20" i="5"/>
  <c r="D17" i="5"/>
  <c r="G128" i="2"/>
  <c r="G18" i="5" s="1"/>
  <c r="M128" i="2"/>
  <c r="M18" i="5" s="1"/>
  <c r="E3" i="5"/>
  <c r="H3" i="5"/>
  <c r="L128" i="2"/>
  <c r="L18" i="5" s="1"/>
  <c r="G3" i="5"/>
  <c r="H128" i="2"/>
  <c r="H18" i="5" s="1"/>
  <c r="O128" i="2"/>
  <c r="O18" i="5" s="1"/>
  <c r="O3" i="5"/>
  <c r="M3" i="5"/>
  <c r="I3" i="5"/>
  <c r="F128" i="2"/>
  <c r="F18" i="5" s="1"/>
  <c r="K3" i="5"/>
  <c r="J128" i="2"/>
  <c r="J18" i="5" s="1"/>
  <c r="I128" i="2"/>
  <c r="K128" i="2"/>
  <c r="K18" i="5" s="1"/>
  <c r="F3" i="5"/>
  <c r="E145" i="1"/>
  <c r="F145" i="1"/>
  <c r="F144" i="1" s="1"/>
  <c r="G145" i="1"/>
  <c r="G144" i="1" s="1"/>
  <c r="H145" i="1"/>
  <c r="H144" i="1" s="1"/>
  <c r="I145" i="1"/>
  <c r="I144" i="1" s="1"/>
  <c r="J145" i="1"/>
  <c r="J144" i="1" s="1"/>
  <c r="K145" i="1"/>
  <c r="K144" i="1" s="1"/>
  <c r="L145" i="1"/>
  <c r="L144" i="1" s="1"/>
  <c r="M145" i="1"/>
  <c r="M144" i="1" s="1"/>
  <c r="N145" i="1"/>
  <c r="N144" i="1" s="1"/>
  <c r="O145" i="1"/>
  <c r="O144" i="1" s="1"/>
  <c r="E94" i="1"/>
  <c r="F94" i="1"/>
  <c r="G94" i="1"/>
  <c r="H94" i="1"/>
  <c r="I94" i="1"/>
  <c r="J94" i="1"/>
  <c r="K94" i="1"/>
  <c r="L94" i="1"/>
  <c r="M94" i="1"/>
  <c r="N94" i="1"/>
  <c r="O94" i="1"/>
  <c r="E105" i="1"/>
  <c r="F105" i="1"/>
  <c r="G105" i="1"/>
  <c r="H105" i="1"/>
  <c r="I105" i="1"/>
  <c r="J105" i="1"/>
  <c r="K105" i="1"/>
  <c r="L105" i="1"/>
  <c r="M105" i="1"/>
  <c r="N105" i="1"/>
  <c r="O105" i="1"/>
  <c r="E110" i="1"/>
  <c r="F110" i="1"/>
  <c r="G110" i="1"/>
  <c r="H110" i="1"/>
  <c r="I110" i="1"/>
  <c r="J110" i="1"/>
  <c r="K110" i="1"/>
  <c r="L110" i="1"/>
  <c r="M110" i="1"/>
  <c r="N110" i="1"/>
  <c r="O110" i="1"/>
  <c r="E114" i="1"/>
  <c r="F114" i="1"/>
  <c r="G114" i="1"/>
  <c r="H114" i="1"/>
  <c r="I114" i="1"/>
  <c r="J114" i="1"/>
  <c r="K114" i="1"/>
  <c r="L114" i="1"/>
  <c r="M114" i="1"/>
  <c r="N114" i="1"/>
  <c r="O114" i="1"/>
  <c r="E120" i="1"/>
  <c r="F120" i="1"/>
  <c r="G120" i="1"/>
  <c r="H120" i="1"/>
  <c r="I120" i="1"/>
  <c r="J120" i="1"/>
  <c r="K120" i="1"/>
  <c r="L120" i="1"/>
  <c r="M120" i="1"/>
  <c r="N120" i="1"/>
  <c r="O120" i="1"/>
  <c r="E123" i="1"/>
  <c r="F123" i="1"/>
  <c r="G123" i="1"/>
  <c r="H123" i="1"/>
  <c r="I123" i="1"/>
  <c r="J123" i="1"/>
  <c r="K123" i="1"/>
  <c r="L123" i="1"/>
  <c r="M123" i="1"/>
  <c r="N123" i="1"/>
  <c r="O123" i="1"/>
  <c r="E129" i="1"/>
  <c r="F129" i="1"/>
  <c r="G129" i="1"/>
  <c r="H129" i="1"/>
  <c r="I129" i="1"/>
  <c r="J129" i="1"/>
  <c r="K129" i="1"/>
  <c r="L129" i="1"/>
  <c r="M129" i="1"/>
  <c r="N129" i="1"/>
  <c r="O129" i="1"/>
  <c r="E134" i="1"/>
  <c r="F134" i="1"/>
  <c r="G134" i="1"/>
  <c r="H134" i="1"/>
  <c r="I134" i="1"/>
  <c r="J134" i="1"/>
  <c r="K134" i="1"/>
  <c r="L134" i="1"/>
  <c r="M134" i="1"/>
  <c r="N134" i="1"/>
  <c r="O134" i="1"/>
  <c r="E138" i="1"/>
  <c r="F138" i="1"/>
  <c r="G138" i="1"/>
  <c r="H138" i="1"/>
  <c r="I138" i="1"/>
  <c r="J138" i="1"/>
  <c r="K138" i="1"/>
  <c r="L138" i="1"/>
  <c r="M138" i="1"/>
  <c r="N138" i="1"/>
  <c r="O138" i="1"/>
  <c r="D123" i="1"/>
  <c r="D120" i="1"/>
  <c r="D114" i="1"/>
  <c r="D110" i="1"/>
  <c r="E88" i="1"/>
  <c r="F88" i="1"/>
  <c r="G88" i="1"/>
  <c r="H88" i="1"/>
  <c r="I88" i="1"/>
  <c r="J88" i="1"/>
  <c r="K88" i="1"/>
  <c r="L88" i="1"/>
  <c r="M88" i="1"/>
  <c r="N88" i="1"/>
  <c r="O88" i="1"/>
  <c r="E84" i="1"/>
  <c r="F84" i="1"/>
  <c r="F53" i="5" s="1"/>
  <c r="G84" i="1"/>
  <c r="G53" i="5" s="1"/>
  <c r="H84" i="1"/>
  <c r="H53" i="5" s="1"/>
  <c r="I84" i="1"/>
  <c r="I53" i="5" s="1"/>
  <c r="J84" i="1"/>
  <c r="J53" i="5" s="1"/>
  <c r="K84" i="1"/>
  <c r="K53" i="5" s="1"/>
  <c r="L84" i="1"/>
  <c r="L53" i="5" s="1"/>
  <c r="M84" i="1"/>
  <c r="M53" i="5" s="1"/>
  <c r="N84" i="1"/>
  <c r="N53" i="5" s="1"/>
  <c r="O84" i="1"/>
  <c r="O53" i="5" s="1"/>
  <c r="E79" i="1"/>
  <c r="F79" i="1"/>
  <c r="F51" i="5" s="1"/>
  <c r="G79" i="1"/>
  <c r="G51" i="5" s="1"/>
  <c r="H79" i="1"/>
  <c r="H51" i="5" s="1"/>
  <c r="I79" i="1"/>
  <c r="I51" i="5" s="1"/>
  <c r="J79" i="1"/>
  <c r="J51" i="5" s="1"/>
  <c r="K79" i="1"/>
  <c r="K51" i="5" s="1"/>
  <c r="L79" i="1"/>
  <c r="L51" i="5" s="1"/>
  <c r="M79" i="1"/>
  <c r="M51" i="5" s="1"/>
  <c r="N79" i="1"/>
  <c r="N51" i="5" s="1"/>
  <c r="O79" i="1"/>
  <c r="O51" i="5" s="1"/>
  <c r="E72" i="1"/>
  <c r="F72" i="1"/>
  <c r="G72" i="1"/>
  <c r="H72" i="1"/>
  <c r="I72" i="1"/>
  <c r="J72" i="1"/>
  <c r="K72" i="1"/>
  <c r="L72" i="1"/>
  <c r="M72" i="1"/>
  <c r="N72" i="1"/>
  <c r="O72" i="1"/>
  <c r="E67" i="1"/>
  <c r="F67" i="1"/>
  <c r="G67" i="1"/>
  <c r="H67" i="1"/>
  <c r="I67" i="1"/>
  <c r="J67" i="1"/>
  <c r="K67" i="1"/>
  <c r="L67" i="1"/>
  <c r="M67" i="1"/>
  <c r="N67" i="1"/>
  <c r="O67" i="1"/>
  <c r="E63" i="1"/>
  <c r="F63" i="1"/>
  <c r="G63" i="1"/>
  <c r="H63" i="1"/>
  <c r="I63" i="1"/>
  <c r="J63" i="1"/>
  <c r="K63" i="1"/>
  <c r="L63" i="1"/>
  <c r="M63" i="1"/>
  <c r="N63" i="1"/>
  <c r="O63" i="1"/>
  <c r="E53" i="1"/>
  <c r="F53" i="1"/>
  <c r="F48" i="5" s="1"/>
  <c r="G53" i="1"/>
  <c r="G48" i="5" s="1"/>
  <c r="H53" i="1"/>
  <c r="H48" i="5" s="1"/>
  <c r="I53" i="1"/>
  <c r="I48" i="5" s="1"/>
  <c r="J53" i="1"/>
  <c r="J48" i="5" s="1"/>
  <c r="K53" i="1"/>
  <c r="K48" i="5" s="1"/>
  <c r="L53" i="1"/>
  <c r="L48" i="5" s="1"/>
  <c r="M53" i="1"/>
  <c r="M48" i="5" s="1"/>
  <c r="N53" i="1"/>
  <c r="N48" i="5" s="1"/>
  <c r="O53" i="1"/>
  <c r="O48" i="5" s="1"/>
  <c r="E49" i="1"/>
  <c r="F49" i="1"/>
  <c r="F47" i="5" s="1"/>
  <c r="G49" i="1"/>
  <c r="G47" i="5" s="1"/>
  <c r="H49" i="1"/>
  <c r="H47" i="5" s="1"/>
  <c r="I49" i="1"/>
  <c r="I47" i="5" s="1"/>
  <c r="J49" i="1"/>
  <c r="J47" i="5" s="1"/>
  <c r="K49" i="1"/>
  <c r="K47" i="5" s="1"/>
  <c r="L49" i="1"/>
  <c r="L47" i="5" s="1"/>
  <c r="M49" i="1"/>
  <c r="M47" i="5" s="1"/>
  <c r="N49" i="1"/>
  <c r="N47" i="5" s="1"/>
  <c r="O49" i="1"/>
  <c r="O47" i="5" s="1"/>
  <c r="E44" i="1"/>
  <c r="F44" i="1"/>
  <c r="F45" i="5" s="1"/>
  <c r="G44" i="1"/>
  <c r="G45" i="5" s="1"/>
  <c r="H44" i="1"/>
  <c r="H45" i="5" s="1"/>
  <c r="I44" i="1"/>
  <c r="I45" i="5" s="1"/>
  <c r="J44" i="1"/>
  <c r="J45" i="5" s="1"/>
  <c r="K44" i="1"/>
  <c r="K45" i="5" s="1"/>
  <c r="L44" i="1"/>
  <c r="L45" i="5" s="1"/>
  <c r="M44" i="1"/>
  <c r="M45" i="5" s="1"/>
  <c r="N44" i="1"/>
  <c r="N45" i="5" s="1"/>
  <c r="O44" i="1"/>
  <c r="O45" i="5" s="1"/>
  <c r="E40" i="1"/>
  <c r="F40" i="1"/>
  <c r="F44" i="5" s="1"/>
  <c r="G40" i="1"/>
  <c r="G44" i="5" s="1"/>
  <c r="H40" i="1"/>
  <c r="H44" i="5" s="1"/>
  <c r="I40" i="1"/>
  <c r="I44" i="5" s="1"/>
  <c r="J40" i="1"/>
  <c r="J44" i="5" s="1"/>
  <c r="K40" i="1"/>
  <c r="K44" i="5" s="1"/>
  <c r="L40" i="1"/>
  <c r="L44" i="5" s="1"/>
  <c r="M40" i="1"/>
  <c r="M44" i="5" s="1"/>
  <c r="N40" i="1"/>
  <c r="N44" i="5" s="1"/>
  <c r="O40" i="1"/>
  <c r="O44" i="5" s="1"/>
  <c r="E37" i="1"/>
  <c r="F37" i="1"/>
  <c r="F43" i="5" s="1"/>
  <c r="G37" i="1"/>
  <c r="G43" i="5" s="1"/>
  <c r="H37" i="1"/>
  <c r="H43" i="5" s="1"/>
  <c r="I37" i="1"/>
  <c r="I43" i="5" s="1"/>
  <c r="J37" i="1"/>
  <c r="J43" i="5" s="1"/>
  <c r="K37" i="1"/>
  <c r="K43" i="5" s="1"/>
  <c r="L37" i="1"/>
  <c r="L43" i="5" s="1"/>
  <c r="M37" i="1"/>
  <c r="M43" i="5" s="1"/>
  <c r="N37" i="1"/>
  <c r="N43" i="5" s="1"/>
  <c r="O37" i="1"/>
  <c r="O43" i="5" s="1"/>
  <c r="E33" i="1"/>
  <c r="F33" i="1"/>
  <c r="F41" i="5" s="1"/>
  <c r="G33" i="1"/>
  <c r="G41" i="5" s="1"/>
  <c r="H33" i="1"/>
  <c r="H41" i="5" s="1"/>
  <c r="I33" i="1"/>
  <c r="I41" i="5" s="1"/>
  <c r="J33" i="1"/>
  <c r="J41" i="5" s="1"/>
  <c r="K33" i="1"/>
  <c r="K41" i="5" s="1"/>
  <c r="L33" i="1"/>
  <c r="L41" i="5" s="1"/>
  <c r="M33" i="1"/>
  <c r="M41" i="5" s="1"/>
  <c r="N33" i="1"/>
  <c r="N41" i="5" s="1"/>
  <c r="O33" i="1"/>
  <c r="O41" i="5" s="1"/>
  <c r="E30" i="1"/>
  <c r="F30" i="1"/>
  <c r="F40" i="5" s="1"/>
  <c r="G30" i="1"/>
  <c r="G40" i="5" s="1"/>
  <c r="H30" i="1"/>
  <c r="H40" i="5" s="1"/>
  <c r="I30" i="1"/>
  <c r="I40" i="5" s="1"/>
  <c r="J30" i="1"/>
  <c r="J40" i="5" s="1"/>
  <c r="K30" i="1"/>
  <c r="K40" i="5" s="1"/>
  <c r="L30" i="1"/>
  <c r="L40" i="5" s="1"/>
  <c r="M30" i="1"/>
  <c r="M40" i="5" s="1"/>
  <c r="N30" i="1"/>
  <c r="N40" i="5" s="1"/>
  <c r="O30" i="1"/>
  <c r="O40" i="5" s="1"/>
  <c r="E25" i="1"/>
  <c r="F25" i="1"/>
  <c r="F38" i="5" s="1"/>
  <c r="G25" i="1"/>
  <c r="G38" i="5" s="1"/>
  <c r="H25" i="1"/>
  <c r="H38" i="5" s="1"/>
  <c r="I25" i="1"/>
  <c r="I38" i="5" s="1"/>
  <c r="J25" i="1"/>
  <c r="J38" i="5" s="1"/>
  <c r="K25" i="1"/>
  <c r="K38" i="5" s="1"/>
  <c r="L25" i="1"/>
  <c r="L38" i="5" s="1"/>
  <c r="M25" i="1"/>
  <c r="M38" i="5" s="1"/>
  <c r="N25" i="1"/>
  <c r="N38" i="5" s="1"/>
  <c r="O25" i="1"/>
  <c r="O38" i="5" s="1"/>
  <c r="E21" i="1"/>
  <c r="F21" i="1"/>
  <c r="F37" i="5" s="1"/>
  <c r="G21" i="1"/>
  <c r="G37" i="5" s="1"/>
  <c r="H21" i="1"/>
  <c r="H37" i="5" s="1"/>
  <c r="I21" i="1"/>
  <c r="I37" i="5" s="1"/>
  <c r="J21" i="1"/>
  <c r="J37" i="5" s="1"/>
  <c r="K21" i="1"/>
  <c r="K37" i="5" s="1"/>
  <c r="L21" i="1"/>
  <c r="L37" i="5" s="1"/>
  <c r="M21" i="1"/>
  <c r="M37" i="5" s="1"/>
  <c r="N21" i="1"/>
  <c r="N37" i="5" s="1"/>
  <c r="O21" i="1"/>
  <c r="O37" i="5" s="1"/>
  <c r="E15" i="1"/>
  <c r="F15" i="1"/>
  <c r="F35" i="5" s="1"/>
  <c r="G15" i="1"/>
  <c r="G35" i="5" s="1"/>
  <c r="H15" i="1"/>
  <c r="H35" i="5" s="1"/>
  <c r="I15" i="1"/>
  <c r="I35" i="5" s="1"/>
  <c r="J15" i="1"/>
  <c r="J35" i="5" s="1"/>
  <c r="K15" i="1"/>
  <c r="K35" i="5" s="1"/>
  <c r="L15" i="1"/>
  <c r="L35" i="5" s="1"/>
  <c r="M15" i="1"/>
  <c r="M35" i="5" s="1"/>
  <c r="N15" i="1"/>
  <c r="N35" i="5" s="1"/>
  <c r="O15" i="1"/>
  <c r="O35" i="5" s="1"/>
  <c r="E10" i="1"/>
  <c r="F10" i="1"/>
  <c r="F34" i="5" s="1"/>
  <c r="G10" i="1"/>
  <c r="G34" i="5" s="1"/>
  <c r="H10" i="1"/>
  <c r="H34" i="5" s="1"/>
  <c r="I10" i="1"/>
  <c r="I34" i="5" s="1"/>
  <c r="J10" i="1"/>
  <c r="J34" i="5" s="1"/>
  <c r="K10" i="1"/>
  <c r="K34" i="5" s="1"/>
  <c r="L10" i="1"/>
  <c r="L34" i="5" s="1"/>
  <c r="M10" i="1"/>
  <c r="M34" i="5" s="1"/>
  <c r="N10" i="1"/>
  <c r="N34" i="5" s="1"/>
  <c r="O10" i="1"/>
  <c r="O34" i="5" s="1"/>
  <c r="E6" i="1"/>
  <c r="F6" i="1"/>
  <c r="G6" i="1"/>
  <c r="H6" i="1"/>
  <c r="I6" i="1"/>
  <c r="J6" i="1"/>
  <c r="K6" i="1"/>
  <c r="L6" i="1"/>
  <c r="M6" i="1"/>
  <c r="N6" i="1"/>
  <c r="O6" i="1"/>
  <c r="D53" i="5"/>
  <c r="D51" i="5"/>
  <c r="D67" i="1"/>
  <c r="D63" i="1"/>
  <c r="D48" i="5"/>
  <c r="D47" i="5"/>
  <c r="D45" i="5"/>
  <c r="D44" i="5"/>
  <c r="D43" i="5"/>
  <c r="D41" i="5"/>
  <c r="D40" i="5"/>
  <c r="D38" i="5"/>
  <c r="D37" i="5"/>
  <c r="D35" i="5"/>
  <c r="D34" i="5"/>
  <c r="D6" i="1"/>
  <c r="D3" i="5" l="1"/>
  <c r="D144" i="2"/>
  <c r="P150" i="2"/>
  <c r="E230" i="2"/>
  <c r="P232" i="2"/>
  <c r="E19" i="5"/>
  <c r="G61" i="3"/>
  <c r="G169" i="3" s="1"/>
  <c r="H3" i="3" s="1"/>
  <c r="E38" i="5"/>
  <c r="P25" i="1"/>
  <c r="P110" i="1"/>
  <c r="E43" i="5"/>
  <c r="P37" i="1"/>
  <c r="E51" i="5"/>
  <c r="P79" i="1"/>
  <c r="P114" i="1"/>
  <c r="P134" i="1"/>
  <c r="D4" i="1"/>
  <c r="C8" i="4" s="1"/>
  <c r="P6" i="1"/>
  <c r="E35" i="5"/>
  <c r="P15" i="1"/>
  <c r="E47" i="5"/>
  <c r="P49" i="1"/>
  <c r="P120" i="1"/>
  <c r="E144" i="1"/>
  <c r="P144" i="1" s="1"/>
  <c r="P145" i="1"/>
  <c r="E40" i="5"/>
  <c r="P30" i="1"/>
  <c r="P123" i="1"/>
  <c r="P105" i="1"/>
  <c r="E44" i="5"/>
  <c r="P40" i="1"/>
  <c r="E53" i="5"/>
  <c r="P84" i="1"/>
  <c r="P129" i="1"/>
  <c r="E37" i="5"/>
  <c r="P21" i="1"/>
  <c r="E48" i="5"/>
  <c r="P53" i="1"/>
  <c r="E41" i="5"/>
  <c r="P33" i="1"/>
  <c r="P72" i="1"/>
  <c r="P138" i="1"/>
  <c r="P94" i="1"/>
  <c r="P67" i="1"/>
  <c r="P88" i="1"/>
  <c r="D58" i="1"/>
  <c r="P63" i="1"/>
  <c r="E34" i="5"/>
  <c r="P10" i="1"/>
  <c r="E45" i="5"/>
  <c r="P44" i="1"/>
  <c r="I318" i="2"/>
  <c r="H5" i="4" s="1"/>
  <c r="I18" i="5"/>
  <c r="L318" i="2"/>
  <c r="L3" i="5"/>
  <c r="G318" i="2"/>
  <c r="N318" i="2"/>
  <c r="N3" i="5"/>
  <c r="J318" i="2"/>
  <c r="J3" i="5"/>
  <c r="E4" i="1"/>
  <c r="E32" i="5"/>
  <c r="M4" i="1"/>
  <c r="L8" i="4" s="1"/>
  <c r="M32" i="5"/>
  <c r="K4" i="1"/>
  <c r="K32" i="5"/>
  <c r="J4" i="1"/>
  <c r="J32" i="5"/>
  <c r="O4" i="1"/>
  <c r="O32" i="5"/>
  <c r="F4" i="1"/>
  <c r="E8" i="4" s="1"/>
  <c r="F32" i="5"/>
  <c r="L4" i="1"/>
  <c r="L32" i="5"/>
  <c r="D32" i="5"/>
  <c r="I4" i="1"/>
  <c r="I32" i="5"/>
  <c r="H4" i="1"/>
  <c r="G8" i="4" s="1"/>
  <c r="H32" i="5"/>
  <c r="G4" i="1"/>
  <c r="F8" i="4" s="1"/>
  <c r="G32" i="5"/>
  <c r="N4" i="1"/>
  <c r="N32" i="5"/>
  <c r="F318" i="2"/>
  <c r="O318" i="2"/>
  <c r="K318" i="2"/>
  <c r="H318" i="2"/>
  <c r="M318" i="2"/>
  <c r="L5" i="4" s="1"/>
  <c r="K109" i="1"/>
  <c r="K108" i="1" s="1"/>
  <c r="J9" i="4" s="1"/>
  <c r="N58" i="1"/>
  <c r="N50" i="5" s="1"/>
  <c r="F58" i="1"/>
  <c r="H20" i="1"/>
  <c r="H36" i="5" s="1"/>
  <c r="O58" i="1"/>
  <c r="O50" i="5" s="1"/>
  <c r="D36" i="5"/>
  <c r="I109" i="1"/>
  <c r="I108" i="1" s="1"/>
  <c r="H9" i="4" s="1"/>
  <c r="G58" i="1"/>
  <c r="G50" i="5" s="1"/>
  <c r="H109" i="1"/>
  <c r="H108" i="1" s="1"/>
  <c r="G9" i="4" s="1"/>
  <c r="N20" i="1"/>
  <c r="N36" i="5" s="1"/>
  <c r="F20" i="1"/>
  <c r="F36" i="5" s="1"/>
  <c r="I20" i="1"/>
  <c r="I36" i="5" s="1"/>
  <c r="E20" i="1"/>
  <c r="M20" i="1"/>
  <c r="O20" i="1"/>
  <c r="O36" i="5" s="1"/>
  <c r="G20" i="1"/>
  <c r="L109" i="1"/>
  <c r="L108" i="1" s="1"/>
  <c r="K9" i="4" s="1"/>
  <c r="J341" i="2"/>
  <c r="J109" i="1"/>
  <c r="J108" i="1" s="1"/>
  <c r="I9" i="4" s="1"/>
  <c r="O109" i="1"/>
  <c r="O108" i="1" s="1"/>
  <c r="N9" i="4" s="1"/>
  <c r="G109" i="1"/>
  <c r="G108" i="1" s="1"/>
  <c r="F9" i="4" s="1"/>
  <c r="M58" i="1"/>
  <c r="M50" i="5" s="1"/>
  <c r="E58" i="1"/>
  <c r="E50" i="5" s="1"/>
  <c r="N109" i="1"/>
  <c r="N108" i="1" s="1"/>
  <c r="M9" i="4" s="1"/>
  <c r="F109" i="1"/>
  <c r="F108" i="1" s="1"/>
  <c r="E9" i="4" s="1"/>
  <c r="I58" i="1"/>
  <c r="M109" i="1"/>
  <c r="M108" i="1" s="1"/>
  <c r="L9" i="4" s="1"/>
  <c r="E109" i="1"/>
  <c r="E108" i="1" s="1"/>
  <c r="D9" i="4" s="1"/>
  <c r="D109" i="1"/>
  <c r="H58" i="1"/>
  <c r="H50" i="5" s="1"/>
  <c r="L58" i="1"/>
  <c r="L50" i="5" s="1"/>
  <c r="K58" i="1"/>
  <c r="K50" i="5" s="1"/>
  <c r="J58" i="1"/>
  <c r="J50" i="5" s="1"/>
  <c r="K20" i="1"/>
  <c r="K36" i="5" s="1"/>
  <c r="L20" i="1"/>
  <c r="L36" i="5" s="1"/>
  <c r="J20" i="1"/>
  <c r="J36" i="5" s="1"/>
  <c r="N8" i="4" l="1"/>
  <c r="O61" i="5" s="1"/>
  <c r="P61" i="5" s="1"/>
  <c r="D8" i="4"/>
  <c r="H8" i="4"/>
  <c r="I8" i="4"/>
  <c r="J61" i="5" s="1"/>
  <c r="M8" i="4"/>
  <c r="K8" i="4"/>
  <c r="J8" i="4"/>
  <c r="E93" i="1"/>
  <c r="H93" i="1"/>
  <c r="L93" i="1"/>
  <c r="L59" i="5" s="1"/>
  <c r="F93" i="1"/>
  <c r="I93" i="1"/>
  <c r="I59" i="5" s="1"/>
  <c r="N93" i="1"/>
  <c r="M93" i="1"/>
  <c r="M59" i="5" s="1"/>
  <c r="J93" i="1"/>
  <c r="J59" i="5" s="1"/>
  <c r="G93" i="1"/>
  <c r="G59" i="5" s="1"/>
  <c r="K93" i="1"/>
  <c r="O93" i="1"/>
  <c r="H61" i="3"/>
  <c r="H169" i="3" s="1"/>
  <c r="I3" i="3" s="1"/>
  <c r="G3" i="4"/>
  <c r="K28" i="5"/>
  <c r="J5" i="4"/>
  <c r="E25" i="5"/>
  <c r="P230" i="2"/>
  <c r="E128" i="2"/>
  <c r="J28" i="5"/>
  <c r="I5" i="4"/>
  <c r="N28" i="5"/>
  <c r="M5" i="4"/>
  <c r="G28" i="5"/>
  <c r="F5" i="4"/>
  <c r="O28" i="5"/>
  <c r="N5" i="4"/>
  <c r="L28" i="5"/>
  <c r="K5" i="4"/>
  <c r="H28" i="5"/>
  <c r="G5" i="4"/>
  <c r="F28" i="5"/>
  <c r="E5" i="4"/>
  <c r="D129" i="2"/>
  <c r="P144" i="2"/>
  <c r="H30" i="5"/>
  <c r="H61" i="5"/>
  <c r="O30" i="5"/>
  <c r="E30" i="5"/>
  <c r="E61" i="5"/>
  <c r="K30" i="5"/>
  <c r="G30" i="5"/>
  <c r="G61" i="5"/>
  <c r="M30" i="5"/>
  <c r="M61" i="5"/>
  <c r="I30" i="5"/>
  <c r="I61" i="5"/>
  <c r="L30" i="5"/>
  <c r="L61" i="5"/>
  <c r="J30" i="5"/>
  <c r="F30" i="5"/>
  <c r="F61" i="5"/>
  <c r="N30" i="5"/>
  <c r="N61" i="5"/>
  <c r="E36" i="5"/>
  <c r="P20" i="1"/>
  <c r="P4" i="1"/>
  <c r="D3" i="1"/>
  <c r="D29" i="5" s="1"/>
  <c r="D30" i="5"/>
  <c r="D108" i="1"/>
  <c r="P109" i="1"/>
  <c r="P58" i="1"/>
  <c r="G341" i="2"/>
  <c r="K341" i="2"/>
  <c r="L341" i="2"/>
  <c r="O341" i="2"/>
  <c r="N341" i="2"/>
  <c r="M341" i="2"/>
  <c r="M28" i="5"/>
  <c r="I341" i="2"/>
  <c r="I28" i="5"/>
  <c r="F341" i="2"/>
  <c r="I50" i="5"/>
  <c r="G36" i="5"/>
  <c r="F3" i="1"/>
  <c r="F29" i="5" s="1"/>
  <c r="F50" i="5"/>
  <c r="M36" i="5"/>
  <c r="D50" i="5"/>
  <c r="N3" i="1"/>
  <c r="N29" i="5" s="1"/>
  <c r="K59" i="5"/>
  <c r="K62" i="5"/>
  <c r="F59" i="5"/>
  <c r="O3" i="1"/>
  <c r="O29" i="5" s="1"/>
  <c r="L62" i="5"/>
  <c r="N62" i="5"/>
  <c r="E59" i="5"/>
  <c r="E62" i="5"/>
  <c r="H62" i="5"/>
  <c r="H341" i="2"/>
  <c r="H3" i="1"/>
  <c r="H29" i="5" s="1"/>
  <c r="E3" i="1"/>
  <c r="E29" i="5" s="1"/>
  <c r="L3" i="1"/>
  <c r="K3" i="1"/>
  <c r="G3" i="1"/>
  <c r="M3" i="1"/>
  <c r="M29" i="5" s="1"/>
  <c r="J3" i="1"/>
  <c r="I3" i="1"/>
  <c r="C9" i="4" l="1"/>
  <c r="D62" i="5" s="1"/>
  <c r="D93" i="1"/>
  <c r="I61" i="3"/>
  <c r="I169" i="3" s="1"/>
  <c r="J3" i="3" s="1"/>
  <c r="H3" i="4"/>
  <c r="E318" i="2"/>
  <c r="E18" i="5"/>
  <c r="D128" i="2"/>
  <c r="P129" i="2"/>
  <c r="D61" i="5"/>
  <c r="D19" i="5"/>
  <c r="P93" i="1"/>
  <c r="P108" i="1"/>
  <c r="P3" i="1"/>
  <c r="F143" i="1"/>
  <c r="F155" i="1" s="1"/>
  <c r="I143" i="1"/>
  <c r="H4" i="4" s="1"/>
  <c r="I29" i="5"/>
  <c r="H143" i="1"/>
  <c r="H59" i="5"/>
  <c r="N143" i="1"/>
  <c r="N59" i="5"/>
  <c r="O143" i="1"/>
  <c r="O155" i="1" s="1"/>
  <c r="O59" i="5"/>
  <c r="J143" i="1"/>
  <c r="I4" i="4" s="1"/>
  <c r="J29" i="5"/>
  <c r="M62" i="5"/>
  <c r="I62" i="5"/>
  <c r="G143" i="1"/>
  <c r="G155" i="1" s="1"/>
  <c r="G29" i="5"/>
  <c r="K143" i="1"/>
  <c r="K29" i="5"/>
  <c r="F62" i="5"/>
  <c r="J62" i="5"/>
  <c r="G62" i="5"/>
  <c r="K61" i="5"/>
  <c r="D59" i="5"/>
  <c r="L143" i="1"/>
  <c r="L155" i="1" s="1"/>
  <c r="L29" i="5"/>
  <c r="O62" i="5"/>
  <c r="E143" i="1"/>
  <c r="M143" i="1"/>
  <c r="H6" i="4" l="1"/>
  <c r="H10" i="4" s="1"/>
  <c r="I63" i="5" s="1"/>
  <c r="J61" i="3"/>
  <c r="J169" i="3" s="1"/>
  <c r="K3" i="3" s="1"/>
  <c r="I3" i="4"/>
  <c r="I6" i="4" s="1"/>
  <c r="I10" i="4" s="1"/>
  <c r="J63" i="5" s="1"/>
  <c r="P128" i="2"/>
  <c r="D18" i="5"/>
  <c r="D318" i="2"/>
  <c r="E28" i="5"/>
  <c r="D5" i="4"/>
  <c r="E341" i="2"/>
  <c r="K60" i="5"/>
  <c r="J4" i="4"/>
  <c r="F60" i="5"/>
  <c r="E4" i="4"/>
  <c r="E6" i="4" s="1"/>
  <c r="E10" i="4" s="1"/>
  <c r="F63" i="5" s="1"/>
  <c r="O60" i="5"/>
  <c r="N4" i="4"/>
  <c r="H60" i="5"/>
  <c r="G4" i="4"/>
  <c r="G6" i="4" s="1"/>
  <c r="G10" i="4" s="1"/>
  <c r="H63" i="5" s="1"/>
  <c r="M60" i="5"/>
  <c r="L4" i="4"/>
  <c r="G60" i="5"/>
  <c r="F4" i="4"/>
  <c r="F6" i="4" s="1"/>
  <c r="F10" i="4" s="1"/>
  <c r="G63" i="5" s="1"/>
  <c r="L60" i="5"/>
  <c r="K4" i="4"/>
  <c r="E60" i="5"/>
  <c r="D4" i="4"/>
  <c r="D6" i="4" s="1"/>
  <c r="D10" i="4" s="1"/>
  <c r="E63" i="5" s="1"/>
  <c r="N60" i="5"/>
  <c r="M4" i="4"/>
  <c r="H155" i="1"/>
  <c r="D143" i="1"/>
  <c r="C4" i="4" s="1"/>
  <c r="K155" i="1"/>
  <c r="J155" i="1"/>
  <c r="J60" i="5"/>
  <c r="I155" i="1"/>
  <c r="I60" i="5"/>
  <c r="N155" i="1"/>
  <c r="E155" i="1"/>
  <c r="M155" i="1"/>
  <c r="E64" i="5" l="1"/>
  <c r="H64" i="5"/>
  <c r="I64" i="5"/>
  <c r="K61" i="3"/>
  <c r="K169" i="3" s="1"/>
  <c r="L3" i="3" s="1"/>
  <c r="J3" i="4"/>
  <c r="G64" i="5"/>
  <c r="F64" i="5"/>
  <c r="D28" i="5"/>
  <c r="C5" i="4"/>
  <c r="C6" i="4" s="1"/>
  <c r="C10" i="4" s="1"/>
  <c r="D63" i="5" s="1"/>
  <c r="P318" i="2"/>
  <c r="D341" i="2"/>
  <c r="P341" i="2" s="1"/>
  <c r="J64" i="5"/>
  <c r="D155" i="1"/>
  <c r="P155" i="1" s="1"/>
  <c r="P143" i="1"/>
  <c r="D60" i="5"/>
  <c r="L61" i="3" l="1"/>
  <c r="L169" i="3" s="1"/>
  <c r="M3" i="3" s="1"/>
  <c r="K3" i="4"/>
  <c r="K6" i="4" s="1"/>
  <c r="K10" i="4" s="1"/>
  <c r="L63" i="5" s="1"/>
  <c r="L64" i="5" s="1"/>
  <c r="J6" i="4"/>
  <c r="J10" i="4" s="1"/>
  <c r="K63" i="5" s="1"/>
  <c r="K64" i="5" s="1"/>
  <c r="D64" i="5"/>
  <c r="M61" i="3" l="1"/>
  <c r="M169" i="3" s="1"/>
  <c r="N3" i="3" s="1"/>
  <c r="L3" i="4"/>
  <c r="L6" i="4" s="1"/>
  <c r="L10" i="4" s="1"/>
  <c r="M63" i="5" s="1"/>
  <c r="M64" i="5" s="1"/>
  <c r="N61" i="3" l="1"/>
  <c r="N169" i="3" s="1"/>
  <c r="O3" i="3" s="1"/>
  <c r="M3" i="4"/>
  <c r="M6" i="4" s="1"/>
  <c r="M10" i="4" s="1"/>
  <c r="N63" i="5" s="1"/>
  <c r="N64" i="5" s="1"/>
  <c r="O61" i="3" l="1"/>
  <c r="O169" i="3" s="1"/>
  <c r="N3" i="4"/>
  <c r="N6" i="4" s="1"/>
  <c r="N10" i="4" s="1"/>
  <c r="O63" i="5" l="1"/>
  <c r="O64" i="5" l="1"/>
  <c r="P64" i="5" s="1"/>
  <c r="P63" i="5"/>
</calcChain>
</file>

<file path=xl/sharedStrings.xml><?xml version="1.0" encoding="utf-8"?>
<sst xmlns="http://schemas.openxmlformats.org/spreadsheetml/2006/main" count="1532" uniqueCount="653">
  <si>
    <t>GANHOS NA ALIENAÇÃO DE PARTICIPAÇÕES SOCIETÁRIAS</t>
  </si>
  <si>
    <t xml:space="preserve">         PROGRAMA NACIONAL DE CONSERVAÇÃO DE ENERGIA ELÉTRICA - PROCEL</t>
  </si>
  <si>
    <t>ACORDOS DE LENIÊNCIA – RECUPERAÇÃO DE PRINCIPAL/DESPESAS DE CAPITAL</t>
  </si>
  <si>
    <r>
      <rPr>
        <b/>
        <sz val="11"/>
        <rFont val="Times New Roman"/>
        <family val="1"/>
      </rPr>
      <t>ANEXO I.A – DISCRIMINAÇÃO DAS ORIGENS DOS RECURSOS (DICOR)</t>
    </r>
  </si>
  <si>
    <r>
      <rPr>
        <b/>
        <sz val="9"/>
        <color rgb="FF1F3862"/>
        <rFont val="Times New Roman"/>
        <family val="1"/>
      </rPr>
      <t>RECEITAS DE CAPITAL</t>
    </r>
  </si>
  <si>
    <r>
      <rPr>
        <b/>
        <sz val="9"/>
        <color rgb="FF1F3862"/>
        <rFont val="Times New Roman"/>
        <family val="1"/>
      </rPr>
      <t>AUMENTO DO PATRIMÔNIO LÍQUIDO</t>
    </r>
  </si>
  <si>
    <r>
      <rPr>
        <sz val="9"/>
        <color rgb="FF1F3862"/>
        <rFont val="Times New Roman"/>
        <family val="1"/>
      </rPr>
      <t>APORTES DO TESOURO NACIONAL</t>
    </r>
  </si>
  <si>
    <r>
      <rPr>
        <sz val="9"/>
        <color rgb="FF1F3862"/>
        <rFont val="Times New Roman"/>
        <family val="1"/>
      </rPr>
      <t>SPE/SF</t>
    </r>
  </si>
  <si>
    <r>
      <rPr>
        <b/>
        <sz val="9"/>
        <color rgb="FF1F3862"/>
        <rFont val="Times New Roman"/>
        <family val="1"/>
      </rPr>
      <t>APORTES DE EMPRESAS ESTATAIS</t>
    </r>
  </si>
  <si>
    <r>
      <rPr>
        <sz val="9"/>
        <color rgb="FF1F3862"/>
        <rFont val="Times New Roman"/>
        <family val="1"/>
      </rPr>
      <t>CONTROLADORA</t>
    </r>
  </si>
  <si>
    <r>
      <rPr>
        <sz val="9"/>
        <color rgb="FF1F3862"/>
        <rFont val="Times New Roman"/>
        <family val="1"/>
      </rPr>
      <t>OUTRAS EMPRESAS</t>
    </r>
  </si>
  <si>
    <r>
      <rPr>
        <sz val="9"/>
        <color rgb="FF1F3862"/>
        <rFont val="Times New Roman"/>
        <family val="1"/>
      </rPr>
      <t>OUTROS RECURSOS PARA AUMENTO DO PATRIMÔNIO LÍQUIDO</t>
    </r>
  </si>
  <si>
    <r>
      <rPr>
        <b/>
        <sz val="9"/>
        <color rgb="FF1F3862"/>
        <rFont val="Times New Roman"/>
        <family val="1"/>
      </rPr>
      <t>ALIENAÇÃO DE VALORES E BENS</t>
    </r>
  </si>
  <si>
    <r>
      <rPr>
        <sz val="9"/>
        <color rgb="FF1F3862"/>
        <rFont val="Times New Roman"/>
        <family val="1"/>
      </rPr>
      <t>ALIENAÇÃO DE IMOBILIZADO</t>
    </r>
  </si>
  <si>
    <r>
      <rPr>
        <sz val="9"/>
        <color rgb="FF1F3862"/>
        <rFont val="Times New Roman"/>
        <family val="1"/>
      </rPr>
      <t>ALIENAÇÃO DE INTANGÍVEL</t>
    </r>
  </si>
  <si>
    <r>
      <rPr>
        <sz val="9"/>
        <color rgb="FF1F3862"/>
        <rFont val="Times New Roman"/>
        <family val="1"/>
      </rPr>
      <t>ALIENAÇÃO DE PARTICIPAÇÕES SOCIETÁRIAS</t>
    </r>
  </si>
  <si>
    <r>
      <rPr>
        <sz val="9"/>
        <color rgb="FF1F3862"/>
        <rFont val="Times New Roman"/>
        <family val="1"/>
      </rPr>
      <t>OUTRAS ALIENAÇÕES DE VALORES E BENS</t>
    </r>
  </si>
  <si>
    <r>
      <rPr>
        <b/>
        <sz val="9"/>
        <color rgb="FF1F3862"/>
        <rFont val="Times New Roman"/>
        <family val="1"/>
      </rPr>
      <t>GANHOS NA ALIENAÇÃO DE VALORES E BENS</t>
    </r>
  </si>
  <si>
    <r>
      <rPr>
        <sz val="9"/>
        <color rgb="FF1F3862"/>
        <rFont val="Times New Roman"/>
        <family val="1"/>
      </rPr>
      <t>GANHOS NA ALIENAÇÃO DE IMOBILIZADO</t>
    </r>
  </si>
  <si>
    <r>
      <rPr>
        <sz val="9"/>
        <color rgb="FF1F3862"/>
        <rFont val="Times New Roman"/>
        <family val="1"/>
      </rPr>
      <t>GANHOS NA ALIENAÇÃO DO INTANGÍVEL</t>
    </r>
  </si>
  <si>
    <r>
      <rPr>
        <sz val="9"/>
        <color rgb="FF1F3862"/>
        <rFont val="Times New Roman"/>
        <family val="1"/>
      </rPr>
      <t>OUTROS GANHOS NA ALIENAÇÃO DE VALORES E BENS</t>
    </r>
  </si>
  <si>
    <r>
      <rPr>
        <b/>
        <sz val="9"/>
        <color rgb="FF1F3862"/>
        <rFont val="Times New Roman"/>
        <family val="1"/>
      </rPr>
      <t>OBTENÇÃO DE OPERAÇÕES DE CRÉDITO</t>
    </r>
  </si>
  <si>
    <r>
      <rPr>
        <b/>
        <sz val="9"/>
        <color rgb="FF1F3862"/>
        <rFont val="Times New Roman"/>
        <family val="1"/>
      </rPr>
      <t>NO PAÍS</t>
    </r>
  </si>
  <si>
    <r>
      <rPr>
        <sz val="9"/>
        <color rgb="FF1F3862"/>
        <rFont val="Times New Roman"/>
        <family val="1"/>
      </rPr>
      <t>EMPRÉSTIMOS</t>
    </r>
  </si>
  <si>
    <r>
      <rPr>
        <sz val="9"/>
        <color rgb="FF1F3862"/>
        <rFont val="Times New Roman"/>
        <family val="1"/>
      </rPr>
      <t>FINANCIAMENTOS</t>
    </r>
  </si>
  <si>
    <r>
      <rPr>
        <sz val="9"/>
        <color rgb="FF1F3862"/>
        <rFont val="Times New Roman"/>
        <family val="1"/>
      </rPr>
      <t>ARRENDAMENTOS</t>
    </r>
  </si>
  <si>
    <r>
      <rPr>
        <b/>
        <sz val="9"/>
        <color rgb="FF1F3862"/>
        <rFont val="Times New Roman"/>
        <family val="1"/>
      </rPr>
      <t>NO EXTERIOR</t>
    </r>
  </si>
  <si>
    <r>
      <rPr>
        <b/>
        <sz val="9"/>
        <color rgb="FF1F3862"/>
        <rFont val="Times New Roman"/>
        <family val="1"/>
      </rPr>
      <t>OBTENÇÃO DE OPERAÇÕES DE OUTROS CRÉDITOS</t>
    </r>
  </si>
  <si>
    <r>
      <rPr>
        <b/>
        <sz val="9"/>
        <color rgb="FF1F3862"/>
        <rFont val="Times New Roman"/>
        <family val="1"/>
      </rPr>
      <t>OBTENÇÃO DE MÚTUOS COM EMPRESAS</t>
    </r>
  </si>
  <si>
    <r>
      <rPr>
        <sz val="9"/>
        <color rgb="FF1F3862"/>
        <rFont val="Times New Roman"/>
        <family val="1"/>
      </rPr>
      <t>NO PAÍS</t>
    </r>
  </si>
  <si>
    <r>
      <rPr>
        <sz val="9"/>
        <color rgb="FF1F3862"/>
        <rFont val="Times New Roman"/>
        <family val="1"/>
      </rPr>
      <t>SPE</t>
    </r>
  </si>
  <si>
    <r>
      <rPr>
        <sz val="9"/>
        <color rgb="FF1F3862"/>
        <rFont val="Times New Roman"/>
        <family val="1"/>
      </rPr>
      <t>NO EXTERIOR</t>
    </r>
  </si>
  <si>
    <r>
      <rPr>
        <b/>
        <sz val="9"/>
        <color rgb="FF1F3862"/>
        <rFont val="Times New Roman"/>
        <family val="1"/>
      </rPr>
      <t>AMORTIZAÇÃO/LIQUIDAÇÃO   DE   PRINCIPAL   DE   OPERAÇÕES   DE   CRÉDITO CONCEDIDAS</t>
    </r>
  </si>
  <si>
    <r>
      <rPr>
        <b/>
        <sz val="9"/>
        <color rgb="FF1F3862"/>
        <rFont val="Times New Roman"/>
        <family val="1"/>
      </rPr>
      <t>AMORTIZAÇÃO/LIQUIDAÇÃO DE OPERAÇÕES DE OUTROS CRÉDITOS CONCEDIDOS</t>
    </r>
  </si>
  <si>
    <r>
      <rPr>
        <b/>
        <sz val="9"/>
        <color rgb="FF1F3862"/>
        <rFont val="Times New Roman"/>
        <family val="1"/>
      </rPr>
      <t>AMORTIZAÇÃO/LIQUIDAÇÃO DE PRINCIPAL DE MÚTUOS CONCEDIDOS</t>
    </r>
  </si>
  <si>
    <r>
      <rPr>
        <b/>
        <sz val="9"/>
        <color rgb="FF1F3862"/>
        <rFont val="Times New Roman"/>
        <family val="1"/>
      </rPr>
      <t>EMISSÃO DE OUTROS INSTRUMENTOS DE CAPTAÇÃO</t>
    </r>
  </si>
  <si>
    <r>
      <rPr>
        <sz val="9"/>
        <color rgb="FF1F3862"/>
        <rFont val="Times New Roman"/>
        <family val="1"/>
      </rPr>
      <t>EMISSÃO DE LETRAS</t>
    </r>
  </si>
  <si>
    <r>
      <rPr>
        <sz val="9"/>
        <color rgb="FF1F3862"/>
        <rFont val="Times New Roman"/>
        <family val="1"/>
      </rPr>
      <t>EMISSÃO DE DEBÊNTURES</t>
    </r>
  </si>
  <si>
    <r>
      <rPr>
        <sz val="9"/>
        <color rgb="FF1F3862"/>
        <rFont val="Times New Roman"/>
        <family val="1"/>
      </rPr>
      <t>OUTRAS EMISSÕES DE INTRUMENTOS DE CAPTAÇÃO</t>
    </r>
  </si>
  <si>
    <r>
      <rPr>
        <b/>
        <sz val="9"/>
        <color rgb="FF1F3862"/>
        <rFont val="Times New Roman"/>
        <family val="1"/>
      </rPr>
      <t>RESGATE DE OUTROS INSTRUMENTOS DE CAPTAÇÃO</t>
    </r>
  </si>
  <si>
    <r>
      <rPr>
        <sz val="9"/>
        <color rgb="FF1F3862"/>
        <rFont val="Times New Roman"/>
        <family val="1"/>
      </rPr>
      <t>RESGATE DE LETRAS</t>
    </r>
  </si>
  <si>
    <r>
      <rPr>
        <sz val="9"/>
        <color rgb="FF1F3862"/>
        <rFont val="Times New Roman"/>
        <family val="1"/>
      </rPr>
      <t>RESGATE DE DEBÊNTURES</t>
    </r>
  </si>
  <si>
    <r>
      <rPr>
        <sz val="9"/>
        <color rgb="FF1F3862"/>
        <rFont val="Times New Roman"/>
        <family val="1"/>
      </rPr>
      <t>OUTROS RESGATES DE INTRUMENTOS DE CAPTAÇÃO</t>
    </r>
  </si>
  <si>
    <r>
      <rPr>
        <b/>
        <sz val="9"/>
        <color rgb="FF1F3862"/>
        <rFont val="Times New Roman"/>
        <family val="1"/>
      </rPr>
      <t xml:space="preserve">SUBVENÇÕES EM OPERAÇÕES DE CRÉDITO </t>
    </r>
    <r>
      <rPr>
        <b/>
        <sz val="11"/>
        <color rgb="FF1F3862"/>
        <rFont val="Times New Roman"/>
        <family val="1"/>
      </rPr>
      <t xml:space="preserve">– </t>
    </r>
    <r>
      <rPr>
        <b/>
        <sz val="9"/>
        <color rgb="FF1F3862"/>
        <rFont val="Times New Roman"/>
        <family val="1"/>
      </rPr>
      <t>PRINCIPAL</t>
    </r>
  </si>
  <si>
    <r>
      <rPr>
        <b/>
        <sz val="9"/>
        <color rgb="FF1F3862"/>
        <rFont val="Times New Roman"/>
        <family val="1"/>
      </rPr>
      <t>APLICAÇÕES FINANCEIRAS</t>
    </r>
  </si>
  <si>
    <r>
      <rPr>
        <sz val="9"/>
        <color rgb="FF1F3862"/>
        <rFont val="Times New Roman"/>
        <family val="1"/>
      </rPr>
      <t>TÍTULOS E VALORES MOBILIÁRIOS</t>
    </r>
  </si>
  <si>
    <r>
      <rPr>
        <sz val="9"/>
        <color rgb="FF1F3862"/>
        <rFont val="Times New Roman"/>
        <family val="1"/>
      </rPr>
      <t>SF</t>
    </r>
  </si>
  <si>
    <r>
      <rPr>
        <sz val="9"/>
        <color rgb="FF1F3862"/>
        <rFont val="Times New Roman"/>
        <family val="1"/>
      </rPr>
      <t>INSTRUMENTOS FINANCEIROS DERIVATIVOS</t>
    </r>
  </si>
  <si>
    <r>
      <rPr>
        <sz val="9"/>
        <color rgb="FF1F3862"/>
        <rFont val="Times New Roman"/>
        <family val="1"/>
      </rPr>
      <t>OUTRAS APLICAÇÕES FINANCEIRAS</t>
    </r>
  </si>
  <si>
    <r>
      <rPr>
        <b/>
        <sz val="9"/>
        <color rgb="FF1F3862"/>
        <rFont val="Times New Roman"/>
        <family val="1"/>
      </rPr>
      <t>RESGATE DE PRINCIPAL DE APLICAÇÕES FINANCEIRAS</t>
    </r>
  </si>
  <si>
    <r>
      <rPr>
        <b/>
        <sz val="9"/>
        <color rgb="FF1F3862"/>
        <rFont val="Times New Roman"/>
        <family val="1"/>
      </rPr>
      <t>RECURSOS DO TESOURO NACIONAL</t>
    </r>
  </si>
  <si>
    <r>
      <rPr>
        <b/>
        <sz val="9"/>
        <color rgb="FF1F3862"/>
        <rFont val="Times New Roman"/>
        <family val="1"/>
      </rPr>
      <t>RECURSOS DE FUNDOS</t>
    </r>
  </si>
  <si>
    <r>
      <rPr>
        <sz val="9"/>
        <color rgb="FF1F3862"/>
        <rFont val="Times New Roman"/>
        <family val="1"/>
      </rPr>
      <t xml:space="preserve">FUNDO DA MARINHA MERCANTE </t>
    </r>
    <r>
      <rPr>
        <sz val="11"/>
        <color rgb="FF1F3862"/>
        <rFont val="Times New Roman"/>
        <family val="1"/>
      </rPr>
      <t xml:space="preserve">– </t>
    </r>
    <r>
      <rPr>
        <sz val="9"/>
        <color rgb="FF1F3862"/>
        <rFont val="Times New Roman"/>
        <family val="1"/>
      </rPr>
      <t>FMM</t>
    </r>
  </si>
  <si>
    <r>
      <rPr>
        <sz val="9"/>
        <color rgb="FF1F3862"/>
        <rFont val="Times New Roman"/>
        <family val="1"/>
      </rPr>
      <t xml:space="preserve">FUNDO DE GARANTIA POR TEMPO DE SERVIÇO </t>
    </r>
    <r>
      <rPr>
        <sz val="11"/>
        <color rgb="FF1F3862"/>
        <rFont val="Times New Roman"/>
        <family val="1"/>
      </rPr>
      <t xml:space="preserve">– </t>
    </r>
    <r>
      <rPr>
        <sz val="9"/>
        <color rgb="FF1F3862"/>
        <rFont val="Times New Roman"/>
        <family val="1"/>
      </rPr>
      <t>FGTS</t>
    </r>
  </si>
  <si>
    <r>
      <rPr>
        <sz val="9"/>
        <color rgb="FF1F3862"/>
        <rFont val="Times New Roman"/>
        <family val="1"/>
      </rPr>
      <t xml:space="preserve">FUNDO GARANTIDOR DE CRÉDITO </t>
    </r>
    <r>
      <rPr>
        <sz val="11"/>
        <color rgb="FF1F3862"/>
        <rFont val="Times New Roman"/>
        <family val="1"/>
      </rPr>
      <t xml:space="preserve">– </t>
    </r>
    <r>
      <rPr>
        <sz val="9"/>
        <color rgb="FF1F3862"/>
        <rFont val="Times New Roman"/>
        <family val="1"/>
      </rPr>
      <t>FGC</t>
    </r>
  </si>
  <si>
    <r>
      <rPr>
        <sz val="9"/>
        <color rgb="FF1F3862"/>
        <rFont val="Times New Roman"/>
        <family val="1"/>
      </rPr>
      <t xml:space="preserve">FUNDO NACIONAL DE AMPARO AO TRABALHADOR </t>
    </r>
    <r>
      <rPr>
        <sz val="11"/>
        <color rgb="FF1F3862"/>
        <rFont val="Times New Roman"/>
        <family val="1"/>
      </rPr>
      <t xml:space="preserve">– </t>
    </r>
    <r>
      <rPr>
        <sz val="9"/>
        <color rgb="FF1F3862"/>
        <rFont val="Times New Roman"/>
        <family val="1"/>
      </rPr>
      <t>FAT</t>
    </r>
  </si>
  <si>
    <r>
      <rPr>
        <sz val="9"/>
        <color rgb="FF1F3862"/>
        <rFont val="Times New Roman"/>
        <family val="1"/>
      </rPr>
      <t>FUNDOS CONSTITUCIONAIS</t>
    </r>
  </si>
  <si>
    <r>
      <rPr>
        <sz val="9"/>
        <color rgb="FF1F3862"/>
        <rFont val="Times New Roman"/>
        <family val="1"/>
      </rPr>
      <t xml:space="preserve">FUNDO CONSTITUCIONAL DE FINANCIAMENTO DO CENTRO OESTE </t>
    </r>
    <r>
      <rPr>
        <sz val="11"/>
        <color rgb="FF1F3862"/>
        <rFont val="Times New Roman"/>
        <family val="1"/>
      </rPr>
      <t xml:space="preserve">– </t>
    </r>
    <r>
      <rPr>
        <sz val="9"/>
        <color rgb="FF1F3862"/>
        <rFont val="Times New Roman"/>
        <family val="1"/>
      </rPr>
      <t>FCO</t>
    </r>
  </si>
  <si>
    <r>
      <rPr>
        <sz val="9"/>
        <color rgb="FF1F3862"/>
        <rFont val="Times New Roman"/>
        <family val="1"/>
      </rPr>
      <t xml:space="preserve">FUNDO CONSTITUCIONAL DE FINANCIAMENTO DO NORDESTE </t>
    </r>
    <r>
      <rPr>
        <sz val="11"/>
        <color rgb="FF1F3862"/>
        <rFont val="Times New Roman"/>
        <family val="1"/>
      </rPr>
      <t xml:space="preserve">– </t>
    </r>
    <r>
      <rPr>
        <sz val="9"/>
        <color rgb="FF1F3862"/>
        <rFont val="Times New Roman"/>
        <family val="1"/>
      </rPr>
      <t>FNE</t>
    </r>
  </si>
  <si>
    <r>
      <rPr>
        <sz val="9"/>
        <color rgb="FF1F3862"/>
        <rFont val="Times New Roman"/>
        <family val="1"/>
      </rPr>
      <t xml:space="preserve">FUNDO CONSTITUCIONAL DE FINANCIAMENTO DO NORTE </t>
    </r>
    <r>
      <rPr>
        <sz val="11"/>
        <color rgb="FF1F3862"/>
        <rFont val="Times New Roman"/>
        <family val="1"/>
      </rPr>
      <t xml:space="preserve">– </t>
    </r>
    <r>
      <rPr>
        <sz val="9"/>
        <color rgb="FF1F3862"/>
        <rFont val="Times New Roman"/>
        <family val="1"/>
      </rPr>
      <t>FNO</t>
    </r>
  </si>
  <si>
    <r>
      <rPr>
        <sz val="9"/>
        <color rgb="FF1F3862"/>
        <rFont val="Times New Roman"/>
        <family val="1"/>
      </rPr>
      <t>FUNDOS DE DESENVOLVIMENTO</t>
    </r>
  </si>
  <si>
    <r>
      <rPr>
        <sz val="9"/>
        <color rgb="FF1F3862"/>
        <rFont val="Times New Roman"/>
        <family val="1"/>
      </rPr>
      <t xml:space="preserve">FUNDO DE DESENVOLVIMENTO DA AMAZÔNIA </t>
    </r>
    <r>
      <rPr>
        <sz val="11"/>
        <color rgb="FF1F3862"/>
        <rFont val="Times New Roman"/>
        <family val="1"/>
      </rPr>
      <t xml:space="preserve">– </t>
    </r>
    <r>
      <rPr>
        <sz val="9"/>
        <color rgb="FF1F3862"/>
        <rFont val="Times New Roman"/>
        <family val="1"/>
      </rPr>
      <t>FDA</t>
    </r>
  </si>
  <si>
    <r>
      <rPr>
        <sz val="9"/>
        <color rgb="FF1F3862"/>
        <rFont val="Times New Roman"/>
        <family val="1"/>
      </rPr>
      <t xml:space="preserve">FUNDO DE DESENVOLVIMENTO DO CENTRO-OESTE </t>
    </r>
    <r>
      <rPr>
        <sz val="11"/>
        <color rgb="FF1F3862"/>
        <rFont val="Times New Roman"/>
        <family val="1"/>
      </rPr>
      <t xml:space="preserve">– </t>
    </r>
    <r>
      <rPr>
        <sz val="9"/>
        <color rgb="FF1F3862"/>
        <rFont val="Times New Roman"/>
        <family val="1"/>
      </rPr>
      <t>FDCO</t>
    </r>
  </si>
  <si>
    <r>
      <rPr>
        <sz val="9"/>
        <color rgb="FF1F3862"/>
        <rFont val="Times New Roman"/>
        <family val="1"/>
      </rPr>
      <t xml:space="preserve">FUNDO DE DESENVOLVIMENTO DO NORDESTE </t>
    </r>
    <r>
      <rPr>
        <sz val="11"/>
        <color rgb="FF1F3862"/>
        <rFont val="Times New Roman"/>
        <family val="1"/>
      </rPr>
      <t xml:space="preserve">– </t>
    </r>
    <r>
      <rPr>
        <sz val="9"/>
        <color rgb="FF1F3862"/>
        <rFont val="Times New Roman"/>
        <family val="1"/>
      </rPr>
      <t>FDNE</t>
    </r>
  </si>
  <si>
    <r>
      <rPr>
        <sz val="9"/>
        <color rgb="FF1F3862"/>
        <rFont val="Times New Roman"/>
        <family val="1"/>
      </rPr>
      <t>OUTROS FUNDOS DE DESENVOLVIMENTO</t>
    </r>
  </si>
  <si>
    <r>
      <rPr>
        <sz val="9"/>
        <color rgb="FF1F3862"/>
        <rFont val="Times New Roman"/>
        <family val="1"/>
      </rPr>
      <t>FUNDOS DO SETOR ELÉTRICO</t>
    </r>
  </si>
  <si>
    <r>
      <rPr>
        <sz val="9"/>
        <color rgb="FF1F3862"/>
        <rFont val="Times New Roman"/>
        <family val="1"/>
      </rPr>
      <t>RESERVA GLOBAL DE REVERSÃO – RGR</t>
    </r>
  </si>
  <si>
    <r>
      <rPr>
        <sz val="9"/>
        <color rgb="FF1F3862"/>
        <rFont val="Times New Roman"/>
        <family val="1"/>
      </rPr>
      <t xml:space="preserve">CONTA DE DESENVOLVIMENTO ENERGÉTICO </t>
    </r>
    <r>
      <rPr>
        <sz val="11"/>
        <color rgb="FF1F3862"/>
        <rFont val="Times New Roman"/>
        <family val="1"/>
      </rPr>
      <t xml:space="preserve">– </t>
    </r>
    <r>
      <rPr>
        <sz val="9"/>
        <color rgb="FF1F3862"/>
        <rFont val="Times New Roman"/>
        <family val="1"/>
      </rPr>
      <t>CDE</t>
    </r>
  </si>
  <si>
    <r>
      <rPr>
        <sz val="9"/>
        <color rgb="FF1F3862"/>
        <rFont val="Times New Roman"/>
        <family val="1"/>
      </rPr>
      <t xml:space="preserve">CONTA DE CONSUMO DE COMBUSTÍVEIS </t>
    </r>
    <r>
      <rPr>
        <sz val="11"/>
        <color rgb="FF1F3862"/>
        <rFont val="Times New Roman"/>
        <family val="1"/>
      </rPr>
      <t xml:space="preserve">– </t>
    </r>
    <r>
      <rPr>
        <sz val="9"/>
        <color rgb="FF1F3862"/>
        <rFont val="Times New Roman"/>
        <family val="1"/>
      </rPr>
      <t>CCC</t>
    </r>
  </si>
  <si>
    <r>
      <rPr>
        <sz val="9"/>
        <color rgb="FF1F3862"/>
        <rFont val="Times New Roman"/>
        <family val="1"/>
      </rPr>
      <t>OUTROS FUNDOS DO SETOR ELÉTRICO</t>
    </r>
  </si>
  <si>
    <r>
      <rPr>
        <sz val="9"/>
        <color rgb="FF1F3862"/>
        <rFont val="Times New Roman"/>
        <family val="1"/>
      </rPr>
      <t>OUTROS FUNDOS</t>
    </r>
  </si>
  <si>
    <r>
      <rPr>
        <b/>
        <sz val="9"/>
        <color rgb="FF1F3862"/>
        <rFont val="Times New Roman"/>
        <family val="1"/>
      </rPr>
      <t>RECURSOS PROVENIENTES DE DEPÓSITOS</t>
    </r>
  </si>
  <si>
    <r>
      <rPr>
        <sz val="9"/>
        <color rgb="FF1F3862"/>
        <rFont val="Times New Roman"/>
        <family val="1"/>
      </rPr>
      <t>DEPÓSITOS À VISTA</t>
    </r>
  </si>
  <si>
    <r>
      <rPr>
        <sz val="9"/>
        <color rgb="FF1F3862"/>
        <rFont val="Times New Roman"/>
        <family val="1"/>
      </rPr>
      <t>DEPÓSITOS A PRAZO</t>
    </r>
  </si>
  <si>
    <r>
      <rPr>
        <sz val="9"/>
        <color rgb="FF1F3862"/>
        <rFont val="Times New Roman"/>
        <family val="1"/>
      </rPr>
      <t>DEPÓSITOS JUDICIAIS</t>
    </r>
  </si>
  <si>
    <r>
      <rPr>
        <b/>
        <sz val="9"/>
        <color rgb="FF1F3862"/>
        <rFont val="Times New Roman"/>
        <family val="1"/>
      </rPr>
      <t>RENDAS DE PARTICIPAÇÕES</t>
    </r>
  </si>
  <si>
    <r>
      <rPr>
        <b/>
        <sz val="9"/>
        <color rgb="FF1F3862"/>
        <rFont val="Times New Roman"/>
        <family val="1"/>
      </rPr>
      <t>PARTICIPAÇÃO NOS RESULTADOS</t>
    </r>
  </si>
  <si>
    <r>
      <rPr>
        <sz val="9"/>
        <color rgb="FF1F3862"/>
        <rFont val="Times New Roman"/>
        <family val="1"/>
      </rPr>
      <t>DIVIDENDOS</t>
    </r>
  </si>
  <si>
    <r>
      <rPr>
        <sz val="9"/>
        <color rgb="FF1F3862"/>
        <rFont val="Times New Roman"/>
        <family val="1"/>
      </rPr>
      <t>JUROS SOBRE CAPITAL PRÓPRIO</t>
    </r>
  </si>
  <si>
    <r>
      <rPr>
        <b/>
        <sz val="9"/>
        <color rgb="FF1F3862"/>
        <rFont val="Times New Roman"/>
        <family val="1"/>
      </rPr>
      <t>SUBSÍDIOS DO TESOURO NACIONAL</t>
    </r>
  </si>
  <si>
    <r>
      <rPr>
        <b/>
        <sz val="9"/>
        <color rgb="FF1F3862"/>
        <rFont val="Times New Roman"/>
        <family val="1"/>
      </rPr>
      <t>ACORDOS DE LENIÊNCIA</t>
    </r>
  </si>
  <si>
    <r>
      <rPr>
        <b/>
        <sz val="9"/>
        <color rgb="FF1F3862"/>
        <rFont val="Times New Roman"/>
        <family val="1"/>
      </rPr>
      <t>CONVÊNIOS</t>
    </r>
  </si>
  <si>
    <r>
      <rPr>
        <b/>
        <sz val="9"/>
        <color rgb="FF1F3862"/>
        <rFont val="Times New Roman"/>
        <family val="1"/>
      </rPr>
      <t>OUTRAS RECEITAS DE CAPITAL</t>
    </r>
  </si>
  <si>
    <r>
      <rPr>
        <b/>
        <sz val="9"/>
        <color rgb="FF1F3862"/>
        <rFont val="Times New Roman"/>
        <family val="1"/>
      </rPr>
      <t>RECEITAS CORRENTES</t>
    </r>
  </si>
  <si>
    <r>
      <rPr>
        <b/>
        <sz val="9"/>
        <color rgb="FF1F3862"/>
        <rFont val="Times New Roman"/>
        <family val="1"/>
      </rPr>
      <t>VENDA DE PRODUTOS E SERVIÇOS</t>
    </r>
  </si>
  <si>
    <r>
      <rPr>
        <sz val="9"/>
        <color rgb="FF1F3862"/>
        <rFont val="Times New Roman"/>
        <family val="1"/>
      </rPr>
      <t>VENDA DE PRODUTOS</t>
    </r>
  </si>
  <si>
    <r>
      <rPr>
        <sz val="9"/>
        <color rgb="FF1F3862"/>
        <rFont val="Times New Roman"/>
        <family val="1"/>
      </rPr>
      <t>VENDA DE SERVIÇOS</t>
    </r>
  </si>
  <si>
    <r>
      <rPr>
        <b/>
        <sz val="9"/>
        <color rgb="FF1F3862"/>
        <rFont val="Times New Roman"/>
        <family val="1"/>
      </rPr>
      <t>TARIFAS E SERVIÇOS BANCÁRIOS</t>
    </r>
  </si>
  <si>
    <r>
      <rPr>
        <b/>
        <sz val="9"/>
        <color rgb="FF1F3862"/>
        <rFont val="Times New Roman"/>
        <family val="1"/>
      </rPr>
      <t>ALUGUEL</t>
    </r>
  </si>
  <si>
    <r>
      <rPr>
        <b/>
        <sz val="9"/>
        <color rgb="FF1F3862"/>
        <rFont val="Times New Roman"/>
        <family val="1"/>
      </rPr>
      <t>ABATIMENTOS OBTIDOS NA COMPRA DE BENS E SERVIÇOS</t>
    </r>
  </si>
  <si>
    <r>
      <rPr>
        <b/>
        <sz val="9"/>
        <color rgb="FF1F3862"/>
        <rFont val="Times New Roman"/>
        <family val="1"/>
      </rPr>
      <t>ARRENDAMENTO OPERACIONAL</t>
    </r>
  </si>
  <si>
    <r>
      <rPr>
        <b/>
        <sz val="9"/>
        <color rgb="FF1F3862"/>
        <rFont val="Times New Roman"/>
        <family val="1"/>
      </rPr>
      <t>RECUPERAÇÃO DE ENCARGOS E DESPESAS</t>
    </r>
  </si>
  <si>
    <r>
      <rPr>
        <b/>
        <sz val="9"/>
        <color rgb="FF1F3862"/>
        <rFont val="Times New Roman"/>
        <family val="1"/>
      </rPr>
      <t>RECUPERAÇÃO DE CRÉDITO BAIXADO COMO PREJUÍZO</t>
    </r>
  </si>
  <si>
    <r>
      <rPr>
        <b/>
        <sz val="9"/>
        <color rgb="FF1F3862"/>
        <rFont val="Times New Roman"/>
        <family val="1"/>
      </rPr>
      <t>RESSARCIMENTO DE DESPESAS DE PESSOAL CEDIDO</t>
    </r>
  </si>
  <si>
    <r>
      <rPr>
        <b/>
        <sz val="9"/>
        <color rgb="FF1F3862"/>
        <rFont val="Times New Roman"/>
        <family val="1"/>
      </rPr>
      <t>ADIANTAMENTOS RECEBIDOS</t>
    </r>
  </si>
  <si>
    <r>
      <rPr>
        <sz val="9"/>
        <color rgb="FF1F3862"/>
        <rFont val="Times New Roman"/>
        <family val="1"/>
      </rPr>
      <t>ADIANTAMENTOS DE CLIENTES</t>
    </r>
  </si>
  <si>
    <r>
      <rPr>
        <sz val="9"/>
        <color rgb="FF1F3862"/>
        <rFont val="Times New Roman"/>
        <family val="1"/>
      </rPr>
      <t>OUTROS ADIANTAMENTOS</t>
    </r>
  </si>
  <si>
    <r>
      <rPr>
        <b/>
        <sz val="9"/>
        <color rgb="FF1F3862"/>
        <rFont val="Times New Roman"/>
        <family val="1"/>
      </rPr>
      <t>RECEITAS FINANCEIRAS</t>
    </r>
  </si>
  <si>
    <r>
      <rPr>
        <b/>
        <sz val="9"/>
        <color rgb="FF1F3862"/>
        <rFont val="Times New Roman"/>
        <family val="1"/>
      </rPr>
      <t>RENDAS DE OPERAÇÕES DE CRÉDITO</t>
    </r>
  </si>
  <si>
    <r>
      <rPr>
        <sz val="9"/>
        <color rgb="FF1F3862"/>
        <rFont val="Times New Roman"/>
        <family val="1"/>
      </rPr>
      <t>ARRENDAMENTO FINANCEIRO</t>
    </r>
  </si>
  <si>
    <r>
      <rPr>
        <b/>
        <sz val="9"/>
        <color rgb="FF1F3862"/>
        <rFont val="Times New Roman"/>
        <family val="1"/>
      </rPr>
      <t>RENDAS DE OPERAÇÕES DE OUTROS CRÉDITOS</t>
    </r>
  </si>
  <si>
    <r>
      <rPr>
        <b/>
        <sz val="9"/>
        <color rgb="FF1F3862"/>
        <rFont val="Times New Roman"/>
        <family val="1"/>
      </rPr>
      <t>SUBVENÇÕES EM OPERAÇÕES DE CRÉDITO – ENCARGOS FINANCEIROS</t>
    </r>
  </si>
  <si>
    <r>
      <rPr>
        <b/>
        <sz val="9"/>
        <color rgb="FF1F3862"/>
        <rFont val="Times New Roman"/>
        <family val="1"/>
      </rPr>
      <t>RENDAS DE MÚTUOS COM EMPRESAS</t>
    </r>
  </si>
  <si>
    <r>
      <rPr>
        <b/>
        <sz val="9"/>
        <color rgb="FF1F3862"/>
        <rFont val="Times New Roman"/>
        <family val="1"/>
      </rPr>
      <t>RENDAS DE APLICAÇÕES FINANCEIRAS</t>
    </r>
  </si>
  <si>
    <r>
      <rPr>
        <sz val="9"/>
        <color rgb="FF1F3862"/>
        <rFont val="Times New Roman"/>
        <family val="1"/>
      </rPr>
      <t>APLICAÇÕES INTERFINANCEIRAS DE LIQUIDEZ</t>
    </r>
  </si>
  <si>
    <r>
      <rPr>
        <b/>
        <sz val="9"/>
        <color rgb="FF1F3862"/>
        <rFont val="Times New Roman"/>
        <family val="1"/>
      </rPr>
      <t>RENDAS DE DEPÓSITOS A PRAZO</t>
    </r>
  </si>
  <si>
    <r>
      <rPr>
        <b/>
        <sz val="9"/>
        <color rgb="FF1F3862"/>
        <rFont val="Times New Roman"/>
        <family val="1"/>
      </rPr>
      <t>RENDAS DE OUTROS INSTRUMENTOS DE CAPTAÇÃO</t>
    </r>
  </si>
  <si>
    <r>
      <rPr>
        <sz val="9"/>
        <color rgb="FF1F3862"/>
        <rFont val="Times New Roman"/>
        <family val="1"/>
      </rPr>
      <t>AQUISIÇÃO DE LETRAS</t>
    </r>
  </si>
  <si>
    <r>
      <rPr>
        <sz val="9"/>
        <color rgb="FF1F3862"/>
        <rFont val="Times New Roman"/>
        <family val="1"/>
      </rPr>
      <t>AQUISIÇÃO DE DEBÊNTURES</t>
    </r>
  </si>
  <si>
    <r>
      <rPr>
        <sz val="9"/>
        <color rgb="FF1F3862"/>
        <rFont val="Times New Roman"/>
        <family val="1"/>
      </rPr>
      <t>OUTRAS AQUISIÇÕES DE INTRUMENTOS DE CAPTAÇÃO</t>
    </r>
  </si>
  <si>
    <r>
      <rPr>
        <b/>
        <sz val="9"/>
        <color rgb="FF1F3862"/>
        <rFont val="Times New Roman"/>
        <family val="1"/>
      </rPr>
      <t>DESCONTOS OBTIDOS NA COMPRA DE BENS E SERVIÇOS</t>
    </r>
  </si>
  <si>
    <r>
      <rPr>
        <b/>
        <sz val="9"/>
        <color rgb="FF1F3862"/>
        <rFont val="Times New Roman"/>
        <family val="1"/>
      </rPr>
      <t>RENDAS DE ACORDOS DE LENIÊNCIA</t>
    </r>
  </si>
  <si>
    <r>
      <rPr>
        <sz val="9"/>
        <color rgb="FF1F3862"/>
        <rFont val="Times New Roman"/>
        <family val="1"/>
      </rPr>
      <t>RENDAS DE ACORDOS DE LENIÊNCIA – ATUALIZAÇÃO DA RECUPERAÇÃO DE PRINCIPAL</t>
    </r>
  </si>
  <si>
    <r>
      <rPr>
        <b/>
        <sz val="9"/>
        <color rgb="FF1F3862"/>
        <rFont val="Times New Roman"/>
        <family val="1"/>
      </rPr>
      <t>OUTRAS RECEITAS FINANCEIRAS</t>
    </r>
  </si>
  <si>
    <r>
      <rPr>
        <sz val="9"/>
        <color rgb="FF1F3862"/>
        <rFont val="Times New Roman"/>
        <family val="1"/>
      </rPr>
      <t>ACORDOS DE LENIÊNCIA – RECUPERAÇÃO DE PRINCIPAL/SAÍDAS CORRENTES</t>
    </r>
  </si>
  <si>
    <r>
      <rPr>
        <sz val="9"/>
        <color rgb="FF1F3862"/>
        <rFont val="Times New Roman"/>
        <family val="1"/>
      </rPr>
      <t>ACORDOS DE LENIÊNCIA – MULTAS APLICADAS</t>
    </r>
  </si>
  <si>
    <r>
      <rPr>
        <b/>
        <sz val="9"/>
        <color rgb="FF1F3862"/>
        <rFont val="Times New Roman"/>
        <family val="1"/>
      </rPr>
      <t>SUBVENÇÃO ECONÔMICA</t>
    </r>
  </si>
  <si>
    <r>
      <rPr>
        <b/>
        <sz val="9"/>
        <color rgb="FF1F3862"/>
        <rFont val="Times New Roman"/>
        <family val="1"/>
      </rPr>
      <t>OUTRAS RECEITAS CORRENTES</t>
    </r>
  </si>
  <si>
    <r>
      <rPr>
        <b/>
        <sz val="10"/>
        <color rgb="FFFFFFFF"/>
        <rFont val="Times New Roman"/>
        <family val="1"/>
      </rPr>
      <t>TOTAL DOS RECURSOS</t>
    </r>
  </si>
  <si>
    <r>
      <rPr>
        <b/>
        <sz val="9"/>
        <color rgb="FF1F3862"/>
        <rFont val="Times New Roman"/>
        <family val="1"/>
      </rPr>
      <t>OUTRAS RECEITAS</t>
    </r>
  </si>
  <si>
    <r>
      <rPr>
        <sz val="9"/>
        <color rgb="FF1F3862"/>
        <rFont val="Times New Roman"/>
        <family val="1"/>
      </rPr>
      <t>REVERSÃO DE PROVISÕES</t>
    </r>
  </si>
  <si>
    <r>
      <rPr>
        <sz val="9"/>
        <color rgb="FF1F3862"/>
        <rFont val="Times New Roman"/>
        <family val="1"/>
      </rPr>
      <t>DEMANDAS CÍVEIS</t>
    </r>
  </si>
  <si>
    <r>
      <rPr>
        <sz val="9"/>
        <color rgb="FF1F3862"/>
        <rFont val="Times New Roman"/>
        <family val="1"/>
      </rPr>
      <t>DEMANDAS FISCAIS</t>
    </r>
  </si>
  <si>
    <r>
      <rPr>
        <sz val="9"/>
        <color rgb="FF1F3862"/>
        <rFont val="Times New Roman"/>
        <family val="1"/>
      </rPr>
      <t>DEMANDAS TRABALHISTAS</t>
    </r>
  </si>
  <si>
    <r>
      <rPr>
        <sz val="9"/>
        <color rgb="FF1F3862"/>
        <rFont val="Times New Roman"/>
        <family val="1"/>
      </rPr>
      <t>DEMANDAS AMBIENTAIS</t>
    </r>
  </si>
  <si>
    <r>
      <rPr>
        <sz val="9"/>
        <color rgb="FF1F3862"/>
        <rFont val="Times New Roman"/>
        <family val="1"/>
      </rPr>
      <t>OUTRAS DEMANDAS JUDICIAIS</t>
    </r>
  </si>
  <si>
    <r>
      <rPr>
        <sz val="9"/>
        <color rgb="FF1F3862"/>
        <rFont val="Times New Roman"/>
        <family val="1"/>
      </rPr>
      <t>PERDAS POR REDUÇÃO A VALOR RECUPERÁVEL (IMPAIRMENT)</t>
    </r>
  </si>
  <si>
    <r>
      <rPr>
        <sz val="9"/>
        <color rgb="FF1F3862"/>
        <rFont val="Times New Roman"/>
        <family val="1"/>
      </rPr>
      <t xml:space="preserve">PROVISÃO PARA CRÉDITOS DE LIQUIDAÇÃO DUVIDOSA </t>
    </r>
    <r>
      <rPr>
        <sz val="11"/>
        <color rgb="FF1F3862"/>
        <rFont val="Times New Roman"/>
        <family val="1"/>
      </rPr>
      <t xml:space="preserve">– </t>
    </r>
    <r>
      <rPr>
        <sz val="9"/>
        <color rgb="FF1F3862"/>
        <rFont val="Times New Roman"/>
        <family val="1"/>
      </rPr>
      <t>PCLD</t>
    </r>
  </si>
  <si>
    <r>
      <rPr>
        <sz val="9"/>
        <color rgb="FF1F3862"/>
        <rFont val="Times New Roman"/>
        <family val="1"/>
      </rPr>
      <t>PROVISÃO PARA OPERAÇÕES DE OUTROS CRÉDITOS</t>
    </r>
  </si>
  <si>
    <r>
      <rPr>
        <sz val="9"/>
        <color rgb="FF1F3862"/>
        <rFont val="Times New Roman"/>
        <family val="1"/>
      </rPr>
      <t>OUTRAS REVERSÕES DE PROVISÕES</t>
    </r>
  </si>
  <si>
    <r>
      <rPr>
        <b/>
        <sz val="10"/>
        <color rgb="FFFFFFFF"/>
        <rFont val="Times New Roman"/>
        <family val="1"/>
      </rPr>
      <t>TOTAL GERAL DOS RECURSOS</t>
    </r>
  </si>
  <si>
    <r>
      <rPr>
        <b/>
        <sz val="9"/>
        <color rgb="FFFFFFFF"/>
        <rFont val="Times New Roman"/>
        <family val="1"/>
      </rPr>
      <t>CÓDIGO</t>
    </r>
  </si>
  <si>
    <r>
      <rPr>
        <b/>
        <sz val="9"/>
        <color rgb="FFFFFFFF"/>
        <rFont val="Times New Roman"/>
        <family val="1"/>
      </rPr>
      <t>ITENS ORÇAMENTÁRIOS</t>
    </r>
  </si>
  <si>
    <r>
      <rPr>
        <b/>
        <sz val="9"/>
        <color rgb="FFFFFFFF"/>
        <rFont val="Times New Roman"/>
        <family val="1"/>
      </rPr>
      <t>SETOR</t>
    </r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</si>
  <si>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</si>
  <si>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</si>
  <si>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</si>
  <si>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</si>
  <si>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</si>
  <si>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</si>
  <si>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</si>
  <si>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</si>
  <si>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</si>
  <si>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</si>
  <si>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</si>
  <si>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</si>
  <si>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</si>
  <si>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r>
      <rPr>
        <sz val="10"/>
        <color rgb="FFFFFFFF"/>
        <rFont val="Times New Roman"/>
        <family val="1"/>
      </rPr>
      <t>SPE/SF</t>
    </r>
  </si>
  <si>
    <t>RENDAS   DE   ACORDOS   DE   LENIÊNCIA   –   ATUALIZAÇÃO   DAS   MULTAS APLICADAS</t>
  </si>
  <si>
    <t>ANEXO 1.B - DISCRIMINAÇÃO DAS APLICAÇÕES DOS RECURSOS (DICAR)</t>
  </si>
  <si>
    <r>
      <rPr>
        <b/>
        <sz val="10"/>
        <color rgb="FFFFFFFF"/>
        <rFont val="Times New Roman"/>
        <family val="1"/>
      </rPr>
      <t>CÓDIGO</t>
    </r>
  </si>
  <si>
    <r>
      <rPr>
        <b/>
        <sz val="9"/>
        <color rgb="FF1F3863"/>
        <rFont val="Times New Roman"/>
        <family val="1"/>
      </rPr>
      <t>SPE/SF</t>
    </r>
  </si>
  <si>
    <r>
      <rPr>
        <b/>
        <sz val="9"/>
        <color rgb="FF1F3863"/>
        <rFont val="Times New Roman"/>
        <family val="1"/>
      </rPr>
      <t>NO PAÍS</t>
    </r>
  </si>
  <si>
    <r>
      <rPr>
        <sz val="9"/>
        <color rgb="FF1F3863"/>
        <rFont val="Times New Roman"/>
        <family val="1"/>
      </rPr>
      <t>SPE/SF</t>
    </r>
  </si>
  <si>
    <r>
      <rPr>
        <sz val="9"/>
        <color rgb="FF1F3863"/>
        <rFont val="Times New Roman"/>
        <family val="1"/>
      </rPr>
      <t>EMPRÉSTIMOS</t>
    </r>
  </si>
  <si>
    <r>
      <rPr>
        <sz val="9"/>
        <color rgb="FF1F3863"/>
        <rFont val="Times New Roman"/>
        <family val="1"/>
      </rPr>
      <t>FINANCIAMENTOS</t>
    </r>
  </si>
  <si>
    <r>
      <rPr>
        <sz val="9"/>
        <color rgb="FF1F3863"/>
        <rFont val="Times New Roman"/>
        <family val="1"/>
      </rPr>
      <t>IMÓVEIS</t>
    </r>
  </si>
  <si>
    <r>
      <rPr>
        <sz val="9"/>
        <color rgb="FF1F3863"/>
        <rFont val="Times New Roman"/>
        <family val="1"/>
      </rPr>
      <t>VEÍCULOS, MÓVEIS, MÁQUINAS E EQUIPAMENTOS</t>
    </r>
  </si>
  <si>
    <r>
      <rPr>
        <sz val="9"/>
        <color rgb="FF1F3863"/>
        <rFont val="Times New Roman"/>
        <family val="1"/>
      </rPr>
      <t>TECNOLOGIA DA INFORMAÇÃO</t>
    </r>
  </si>
  <si>
    <r>
      <rPr>
        <sz val="9"/>
        <color rgb="FF1F3863"/>
        <rFont val="Times New Roman"/>
        <family val="1"/>
      </rPr>
      <t>OUTRAS OPERAÇÕES DE ARRENDAMENTO</t>
    </r>
  </si>
  <si>
    <r>
      <rPr>
        <b/>
        <sz val="9"/>
        <color rgb="FF1F3863"/>
        <rFont val="Times New Roman"/>
        <family val="1"/>
      </rPr>
      <t>NO EXTERIOR</t>
    </r>
  </si>
  <si>
    <r>
      <rPr>
        <b/>
        <sz val="9"/>
        <color rgb="FF1F3863"/>
        <rFont val="Times New Roman"/>
        <family val="1"/>
      </rPr>
      <t>SPE</t>
    </r>
  </si>
  <si>
    <r>
      <rPr>
        <sz val="9"/>
        <color rgb="FF1F3863"/>
        <rFont val="Times New Roman"/>
        <family val="1"/>
      </rPr>
      <t>NO PAÍS</t>
    </r>
  </si>
  <si>
    <r>
      <rPr>
        <sz val="9"/>
        <color rgb="FF1F3863"/>
        <rFont val="Times New Roman"/>
        <family val="1"/>
      </rPr>
      <t>SPE</t>
    </r>
  </si>
  <si>
    <r>
      <rPr>
        <sz val="9"/>
        <color rgb="FF1F3863"/>
        <rFont val="Times New Roman"/>
        <family val="1"/>
      </rPr>
      <t>NO EXTERIOR</t>
    </r>
  </si>
  <si>
    <r>
      <rPr>
        <b/>
        <sz val="9"/>
        <color rgb="FF1F3863"/>
        <rFont val="Times New Roman"/>
        <family val="1"/>
      </rPr>
      <t>SF</t>
    </r>
  </si>
  <si>
    <r>
      <rPr>
        <sz val="9"/>
        <color rgb="FF1F3863"/>
        <rFont val="Times New Roman"/>
        <family val="1"/>
      </rPr>
      <t>MÓVEIS, MÁQUINAS E EQUIPAMENTOS</t>
    </r>
  </si>
  <si>
    <t>AQUISIÇÃO DE EQUIPAMENTOS DE TECNOLOGIA DA INFORMAÇÃO</t>
  </si>
  <si>
    <t>PARTICIP. EM SOCIEDADE DE PROPÓSITO ESPECÍFICO CONTROLADAS -  SPE-C</t>
  </si>
  <si>
    <t xml:space="preserve">SOCIEDADE DE PROPÓSITO ESPECÍFICO NÃO CONTROLADAS -  SPE NC </t>
  </si>
  <si>
    <r>
      <rPr>
        <sz val="9"/>
        <color rgb="FF1F3863"/>
        <rFont val="Times New Roman"/>
        <family val="1"/>
      </rPr>
      <t>TÍTULOS E VALORES MOBILIÁRIOS</t>
    </r>
  </si>
  <si>
    <r>
      <rPr>
        <sz val="9"/>
        <color rgb="FF1F3863"/>
        <rFont val="Times New Roman"/>
        <family val="1"/>
      </rPr>
      <t>INSTRUMENTOS FINANCEIROS DERIVATIVOS</t>
    </r>
  </si>
  <si>
    <r>
      <rPr>
        <sz val="9"/>
        <color rgb="FF1F3863"/>
        <rFont val="Times New Roman"/>
        <family val="1"/>
      </rPr>
      <t>OUTRAS APLICAÇÕES FINANCEIRAS</t>
    </r>
  </si>
  <si>
    <r>
      <rPr>
        <sz val="9"/>
        <color rgb="FF1F3863"/>
        <rFont val="Times New Roman"/>
        <family val="1"/>
      </rPr>
      <t>SF</t>
    </r>
  </si>
  <si>
    <t>RECURSOS DO TESOURO NACIONAL DEVOLUÇÃO DE PRINCIPAL</t>
  </si>
  <si>
    <t xml:space="preserve">FUNDOS - DEVOLUÇÃO DE RECURSOS PRINCIPAL </t>
  </si>
  <si>
    <t>FUNDO DA MARINHA MERCANTE - FMM</t>
  </si>
  <si>
    <t xml:space="preserve">FUNDO DE GARANTIA POR TEMPO DE SERVIÇO - FGTS </t>
  </si>
  <si>
    <t xml:space="preserve">FUNDO GARANTIDOR DE CRÉDITO - FGC </t>
  </si>
  <si>
    <t xml:space="preserve">FUNDO NACIONAL DE AMPARO AO TRABALHADOR - FAT </t>
  </si>
  <si>
    <r>
      <rPr>
        <b/>
        <sz val="9"/>
        <color rgb="FF1F3863"/>
        <rFont val="Times New Roman"/>
        <family val="1"/>
      </rPr>
      <t>FUNDOS CONSTITUCIONAIS</t>
    </r>
  </si>
  <si>
    <t xml:space="preserve">FUNDO CONSTITUCIONAL DE FINANCIAMENTO DO CENTRO OESTE - FCO  </t>
  </si>
  <si>
    <t xml:space="preserve">FUNDO CONSTITUCIONAL DE FINANCIAMENTO DO NORDESTE - FNE </t>
  </si>
  <si>
    <t xml:space="preserve">FUNDO CONSTITUCIONAL DE FINANCIAMENTO DO NORTE - FNO </t>
  </si>
  <si>
    <r>
      <rPr>
        <b/>
        <sz val="9"/>
        <color rgb="FF1F3863"/>
        <rFont val="Times New Roman"/>
        <family val="1"/>
      </rPr>
      <t>FUNDOS DE DESENVOLVIMENTO</t>
    </r>
  </si>
  <si>
    <t xml:space="preserve">FUNDO DE DESENVOLVIMENTO DA AMAZÔNIA - FDA </t>
  </si>
  <si>
    <t xml:space="preserve">FUNDO DE DESENVOLVIMENTO DO CENTRO-OESTE - FDCO </t>
  </si>
  <si>
    <t>FUNDO DE DESENVOLVIMENTO DO NORDESTE - FNDE</t>
  </si>
  <si>
    <r>
      <rPr>
        <sz val="9"/>
        <color rgb="FF1F3863"/>
        <rFont val="Times New Roman"/>
        <family val="1"/>
      </rPr>
      <t>OUTROS FUNDOS DE DESENVOLVIMENTO</t>
    </r>
  </si>
  <si>
    <r>
      <rPr>
        <b/>
        <sz val="9"/>
        <color rgb="FF1F3863"/>
        <rFont val="Times New Roman"/>
        <family val="1"/>
      </rPr>
      <t>FUNDOS DO SETOR ELÉTRICO</t>
    </r>
  </si>
  <si>
    <t>RESERVA GLOBAL DE REVERSÃO  - RGR</t>
  </si>
  <si>
    <t xml:space="preserve">CONTA DE DESENVOLVIMENTO ENERGÉTICO - CDE </t>
  </si>
  <si>
    <t>CONTA DE CONSUMO DE COMBUSTÍVEIS  - CCC</t>
  </si>
  <si>
    <r>
      <rPr>
        <sz val="9"/>
        <color rgb="FF1F3863"/>
        <rFont val="Times New Roman"/>
        <family val="1"/>
      </rPr>
      <t>OUTROS FUNDOS DO SETOR ELÉTRICO</t>
    </r>
  </si>
  <si>
    <t xml:space="preserve">JUROS SOBRE CAPITAL PRÓPRIO JCP </t>
  </si>
  <si>
    <r>
      <t xml:space="preserve">PROGRAMA NACIONAL DE CONSERVAÇÃO DE ENERGIA ELÉTRICA PROCEL </t>
    </r>
    <r>
      <rPr>
        <b/>
        <u/>
        <sz val="8"/>
        <color rgb="FF1F3863"/>
        <rFont val="Times New Roman"/>
        <family val="1"/>
      </rPr>
      <t/>
    </r>
  </si>
  <si>
    <t>DESPESAS CORRENTES</t>
  </si>
  <si>
    <t>FUNDO DE GARANTIA POR TEMPO DE SERVIÇO - FGTS</t>
  </si>
  <si>
    <t xml:space="preserve">PREVIDÊNCIA SOCIAL - INSS </t>
  </si>
  <si>
    <r>
      <rPr>
        <sz val="9"/>
        <color rgb="FF1F3863"/>
        <rFont val="Times New Roman"/>
        <family val="1"/>
      </rPr>
      <t>OUTRAS DESPESAS DE ENCARGOS SOCIAIS</t>
    </r>
  </si>
  <si>
    <r>
      <rPr>
        <b/>
        <sz val="9"/>
        <color rgb="FF1F3863"/>
        <rFont val="Times New Roman"/>
        <family val="1"/>
      </rPr>
      <t>BENEFÍCIOS</t>
    </r>
  </si>
  <si>
    <r>
      <rPr>
        <sz val="9"/>
        <color rgb="FF1F3863"/>
        <rFont val="Times New Roman"/>
        <family val="1"/>
      </rPr>
      <t>ASSISTÊNCIA MÉDICA E ODONTOLÓGICA</t>
    </r>
  </si>
  <si>
    <r>
      <rPr>
        <sz val="9"/>
        <color rgb="FF1F3863"/>
        <rFont val="Times New Roman"/>
        <family val="1"/>
      </rPr>
      <t>AUXÍLIOS ALIMENTAÇÃO E REFEIÇÃO</t>
    </r>
  </si>
  <si>
    <r>
      <rPr>
        <sz val="9"/>
        <color rgb="FF1F3863"/>
        <rFont val="Times New Roman"/>
        <family val="1"/>
      </rPr>
      <t>CESTA BÁSICA</t>
    </r>
  </si>
  <si>
    <r>
      <rPr>
        <sz val="9"/>
        <color rgb="FF1F3863"/>
        <rFont val="Times New Roman"/>
        <family val="1"/>
      </rPr>
      <t>AUXÍLIOS CRECHE E EDUCAÇÃO</t>
    </r>
  </si>
  <si>
    <r>
      <rPr>
        <sz val="9"/>
        <color rgb="FF1F3863"/>
        <rFont val="Times New Roman"/>
        <family val="1"/>
      </rPr>
      <t>AUXÍLIO TRANSPORTE</t>
    </r>
  </si>
  <si>
    <r>
      <rPr>
        <b/>
        <sz val="9"/>
        <color rgb="FF1F3863"/>
        <rFont val="Times New Roman"/>
        <family val="1"/>
      </rPr>
      <t>PREVIDÊNCIA COMPLEMENTAR</t>
    </r>
  </si>
  <si>
    <r>
      <rPr>
        <b/>
        <sz val="9"/>
        <color rgb="FF1F3863"/>
        <rFont val="Times New Roman"/>
        <family val="1"/>
      </rPr>
      <t>CONTRIBUIÇÃO NORMAL DO PATROCINADOR</t>
    </r>
  </si>
  <si>
    <r>
      <rPr>
        <sz val="9"/>
        <color rgb="FF1F3863"/>
        <rFont val="Times New Roman"/>
        <family val="1"/>
      </rPr>
      <t>PLANO DE BENEFÍCIO DEFINIDO</t>
    </r>
  </si>
  <si>
    <r>
      <rPr>
        <sz val="9"/>
        <color rgb="FF1F3863"/>
        <rFont val="Times New Roman"/>
        <family val="1"/>
      </rPr>
      <t>PLANO DE CONTRIBUIÇÃO DEFINIDA</t>
    </r>
  </si>
  <si>
    <r>
      <rPr>
        <sz val="9"/>
        <color rgb="FF1F3863"/>
        <rFont val="Times New Roman"/>
        <family val="1"/>
      </rPr>
      <t>PLANO DE CONTRIBUIÇÃO VARIÁVEL</t>
    </r>
  </si>
  <si>
    <r>
      <rPr>
        <sz val="9"/>
        <color rgb="FF1F3863"/>
        <rFont val="Times New Roman"/>
        <family val="1"/>
      </rPr>
      <t>OUTRAS FORMAS DE PLANO DE BENEFÍCIO</t>
    </r>
  </si>
  <si>
    <r>
      <rPr>
        <b/>
        <sz val="9"/>
        <color rgb="FF1F3863"/>
        <rFont val="Times New Roman"/>
        <family val="1"/>
      </rPr>
      <t>CONTRIBUIÇÃO EXTRAORDINÁRIA DO PATROCINADOR</t>
    </r>
  </si>
  <si>
    <r>
      <rPr>
        <sz val="9"/>
        <color rgb="FF1F3863"/>
        <rFont val="Times New Roman"/>
        <family val="1"/>
      </rPr>
      <t>PLANO DE BENEFÍCIO DEFINIDO (BD) - SERVIÇO PASSADO</t>
    </r>
  </si>
  <si>
    <r>
      <rPr>
        <sz val="9"/>
        <color rgb="FF1F3863"/>
        <rFont val="Times New Roman"/>
        <family val="1"/>
      </rPr>
      <t>PLANO DE BENEFÍCIO DEFINIDO (BD)   EQUACIONAMENTO DÉFICIT</t>
    </r>
  </si>
  <si>
    <t>PLANO DE CONTRIBUIÇÃO DEFINIDA (CD)  -   SERVIÇO PASSADO</t>
  </si>
  <si>
    <t>PLANO DE CONTRIBUIÇÃO DEFINIDA (CD)  -   EQUACIONAMENTO DÉFICIT</t>
  </si>
  <si>
    <t>PLANO DE CONTRIBUIÇÃO VARIÁVEL (CV) -  SERVIÇO PASSADO</t>
  </si>
  <si>
    <t>PLANO DE CONTRIBUIÇÃO VARIÁVEL (CV) -  EQUACIONAMENTO DÉFICIT</t>
  </si>
  <si>
    <r>
      <rPr>
        <b/>
        <sz val="9"/>
        <color rgb="FF1F3863"/>
        <rFont val="Times New Roman"/>
        <family val="1"/>
      </rPr>
      <t>OPERAÇÕES CONTRATADAS</t>
    </r>
  </si>
  <si>
    <r>
      <rPr>
        <b/>
        <sz val="9"/>
        <color rgb="FF1F3863"/>
        <rFont val="Times New Roman"/>
        <family val="1"/>
      </rPr>
      <t>OUTRAS DESPESAS DE PREVIDÊNCIA COMPLEMENTAR</t>
    </r>
  </si>
  <si>
    <r>
      <rPr>
        <b/>
        <sz val="9"/>
        <color rgb="FF1F3863"/>
        <rFont val="Times New Roman"/>
        <family val="1"/>
      </rPr>
      <t>OUTROS BENEFÍCIOS</t>
    </r>
  </si>
  <si>
    <r>
      <rPr>
        <b/>
        <sz val="9"/>
        <color rgb="FF1F3863"/>
        <rFont val="Times New Roman"/>
        <family val="1"/>
      </rPr>
      <t>DESLIGAMENTOS E PÓS-EMPREGO</t>
    </r>
  </si>
  <si>
    <r>
      <rPr>
        <sz val="9"/>
        <color rgb="FF1F3863"/>
        <rFont val="Times New Roman"/>
        <family val="1"/>
      </rPr>
      <t>INATIVOS E PENSIONISTAS</t>
    </r>
  </si>
  <si>
    <t xml:space="preserve">PROGRAMA DE DESLIGAMENTO VOLUNTÁRIO -  PDV </t>
  </si>
  <si>
    <r>
      <rPr>
        <b/>
        <sz val="9"/>
        <color rgb="FF1F3863"/>
        <rFont val="Times New Roman"/>
        <family val="1"/>
      </rPr>
      <t>DEMANDAS TRABALHISTAS</t>
    </r>
  </si>
  <si>
    <r>
      <rPr>
        <b/>
        <sz val="9"/>
        <color rgb="FF1F3863"/>
        <rFont val="Times New Roman"/>
        <family val="1"/>
      </rPr>
      <t>RESSARCIMENTO DE DESPESAS DE PESSOAL CEDIDO</t>
    </r>
  </si>
  <si>
    <r>
      <rPr>
        <b/>
        <sz val="9"/>
        <color rgb="FF1F3863"/>
        <rFont val="Times New Roman"/>
        <family val="1"/>
      </rPr>
      <t>TREINAMENTO</t>
    </r>
  </si>
  <si>
    <r>
      <rPr>
        <sz val="9"/>
        <color rgb="FF1F3863"/>
        <rFont val="Times New Roman"/>
        <family val="1"/>
      </rPr>
      <t>OUTRAS ÁREAS DE FORMAÇÃO</t>
    </r>
  </si>
  <si>
    <r>
      <rPr>
        <b/>
        <sz val="9"/>
        <color rgb="FF1F3863"/>
        <rFont val="Times New Roman"/>
        <family val="1"/>
      </rPr>
      <t>PRÊMIOS</t>
    </r>
  </si>
  <si>
    <r>
      <rPr>
        <b/>
        <sz val="9"/>
        <color rgb="FF1F3863"/>
        <rFont val="Times New Roman"/>
        <family val="1"/>
      </rPr>
      <t>OUTRAS DESPESAS DE PESSOAL</t>
    </r>
  </si>
  <si>
    <r>
      <rPr>
        <b/>
        <sz val="9"/>
        <color rgb="FF1F3863"/>
        <rFont val="Times New Roman"/>
        <family val="1"/>
      </rPr>
      <t>DESPESAS COM DIRIGENTES</t>
    </r>
  </si>
  <si>
    <r>
      <rPr>
        <b/>
        <sz val="9"/>
        <color rgb="FF1F3863"/>
        <rFont val="Times New Roman"/>
        <family val="1"/>
      </rPr>
      <t>REMUNERAÇÃO FIXA</t>
    </r>
  </si>
  <si>
    <r>
      <rPr>
        <sz val="9"/>
        <color rgb="FF1F3863"/>
        <rFont val="Times New Roman"/>
        <family val="1"/>
      </rPr>
      <t>HONORÁRIOS FIXOS</t>
    </r>
  </si>
  <si>
    <r>
      <rPr>
        <sz val="9"/>
        <color rgb="FF1F3863"/>
        <rFont val="Times New Roman"/>
        <family val="1"/>
      </rPr>
      <t>FÉRIAS E ADICIONAL</t>
    </r>
  </si>
  <si>
    <r>
      <rPr>
        <sz val="9"/>
        <color rgb="FF1F3863"/>
        <rFont val="Times New Roman"/>
        <family val="1"/>
      </rPr>
      <t>GRATIFICAÇÃO NATALINA</t>
    </r>
  </si>
  <si>
    <r>
      <rPr>
        <sz val="9"/>
        <color rgb="FF1F3863"/>
        <rFont val="Times New Roman"/>
        <family val="1"/>
      </rPr>
      <t>HONORÁRIOS VARIÁVEIS</t>
    </r>
  </si>
  <si>
    <r>
      <rPr>
        <sz val="9"/>
        <color rgb="FF1F3863"/>
        <rFont val="Times New Roman"/>
        <family val="1"/>
      </rPr>
      <t>REMUNERAÇÃO COMPENSATÓRIA (QUARENTENA)</t>
    </r>
  </si>
  <si>
    <r>
      <rPr>
        <sz val="9"/>
        <color rgb="FF1F3863"/>
        <rFont val="Times New Roman"/>
        <family val="1"/>
      </rPr>
      <t>PREVIDÊNCIA COMPLEMENTAR</t>
    </r>
  </si>
  <si>
    <r>
      <rPr>
        <sz val="9"/>
        <color rgb="FF1F3863"/>
        <rFont val="Times New Roman"/>
        <family val="1"/>
      </rPr>
      <t>OUTROS BENEFÍCIOS</t>
    </r>
  </si>
  <si>
    <r>
      <rPr>
        <b/>
        <sz val="9"/>
        <color rgb="FF1F3863"/>
        <rFont val="Times New Roman"/>
        <family val="1"/>
      </rPr>
      <t>ENCARGOS</t>
    </r>
  </si>
  <si>
    <t xml:space="preserve">FUNDO DE GARANTIA POR TEMPO DE SERVIÇO   FGTS </t>
  </si>
  <si>
    <r>
      <rPr>
        <sz val="9"/>
        <color rgb="FF1F3863"/>
        <rFont val="Times New Roman"/>
        <family val="1"/>
      </rPr>
      <t>PREVIDÊNCIA SOCIAL - INSS</t>
    </r>
  </si>
  <si>
    <r>
      <rPr>
        <b/>
        <sz val="9"/>
        <color rgb="FF1F3863"/>
        <rFont val="Times New Roman"/>
        <family val="1"/>
      </rPr>
      <t>OUTRAS DESPESAS COM DIRIGENTES</t>
    </r>
  </si>
  <si>
    <r>
      <rPr>
        <b/>
        <sz val="9"/>
        <color rgb="FF1F3863"/>
        <rFont val="Times New Roman"/>
        <family val="1"/>
      </rPr>
      <t>DESPESAS COM CONSELHOS E COMITÊS ESTATUTÁRIOS</t>
    </r>
  </si>
  <si>
    <r>
      <rPr>
        <b/>
        <sz val="9"/>
        <color rgb="FF1F3863"/>
        <rFont val="Times New Roman"/>
        <family val="1"/>
      </rPr>
      <t>HONORÁRIOS</t>
    </r>
  </si>
  <si>
    <r>
      <rPr>
        <sz val="9"/>
        <color rgb="FF1F3863"/>
        <rFont val="Times New Roman"/>
        <family val="1"/>
      </rPr>
      <t>HONORÁRIOS (CA e CF)</t>
    </r>
  </si>
  <si>
    <r>
      <rPr>
        <sz val="9"/>
        <color rgb="FF1F3863"/>
        <rFont val="Times New Roman"/>
        <family val="1"/>
      </rPr>
      <t>HONORÁRIOS (Demais Conselhos)</t>
    </r>
  </si>
  <si>
    <t>PREVIDÊNCIA SOCIAL -  INSS</t>
  </si>
  <si>
    <r>
      <rPr>
        <b/>
        <sz val="9"/>
        <color rgb="FF1F3863"/>
        <rFont val="Times New Roman"/>
        <family val="1"/>
      </rPr>
      <t>OUTRAS DESPESAS COM CONSELHOS E COMITÊS ESTATUTÁRIOS</t>
    </r>
  </si>
  <si>
    <r>
      <rPr>
        <b/>
        <sz val="9"/>
        <color rgb="FF1F3863"/>
        <rFont val="Times New Roman"/>
        <family val="1"/>
      </rPr>
      <t>MATERIAIS E PRODUTOS</t>
    </r>
  </si>
  <si>
    <r>
      <rPr>
        <b/>
        <sz val="9"/>
        <color rgb="FF1F3863"/>
        <rFont val="Times New Roman"/>
        <family val="1"/>
      </rPr>
      <t>MATERIAIS PARA PRODUÇÃO</t>
    </r>
  </si>
  <si>
    <r>
      <rPr>
        <sz val="9"/>
        <color rgb="FF1F3863"/>
        <rFont val="Times New Roman"/>
        <family val="1"/>
      </rPr>
      <t>OUTROS MATERIAIS PARA PRODUÇÃO</t>
    </r>
  </si>
  <si>
    <r>
      <rPr>
        <b/>
        <sz val="9"/>
        <color rgb="FF1F3863"/>
        <rFont val="Times New Roman"/>
        <family val="1"/>
      </rPr>
      <t>PRODUTOS PARA REVENDA</t>
    </r>
  </si>
  <si>
    <r>
      <rPr>
        <b/>
        <sz val="9"/>
        <color rgb="FF1F3863"/>
        <rFont val="Times New Roman"/>
        <family val="1"/>
      </rPr>
      <t>MATERIAIS DE CONSUMO</t>
    </r>
  </si>
  <si>
    <r>
      <rPr>
        <sz val="9"/>
        <color rgb="FF1F3863"/>
        <rFont val="Times New Roman"/>
        <family val="1"/>
      </rPr>
      <t>DEMAIS</t>
    </r>
  </si>
  <si>
    <r>
      <rPr>
        <b/>
        <sz val="9"/>
        <color rgb="FF1F3863"/>
        <rFont val="Times New Roman"/>
        <family val="1"/>
      </rPr>
      <t>OUTROS MATERIAIS E PRODUTOS</t>
    </r>
  </si>
  <si>
    <r>
      <rPr>
        <b/>
        <sz val="9"/>
        <color rgb="FF1F3863"/>
        <rFont val="Times New Roman"/>
        <family val="1"/>
      </rPr>
      <t>SERVIÇOS DE TERCEIROS</t>
    </r>
  </si>
  <si>
    <r>
      <rPr>
        <sz val="9"/>
        <color rgb="FF1F3863"/>
        <rFont val="Times New Roman"/>
        <family val="1"/>
      </rPr>
      <t>CONSULTORIA</t>
    </r>
  </si>
  <si>
    <r>
      <rPr>
        <sz val="9"/>
        <color rgb="FF1F3863"/>
        <rFont val="Times New Roman"/>
        <family val="1"/>
      </rPr>
      <t>AUDITORIA</t>
    </r>
  </si>
  <si>
    <r>
      <rPr>
        <sz val="9"/>
        <color rgb="FF1F3863"/>
        <rFont val="Times New Roman"/>
        <family val="1"/>
      </rPr>
      <t>VIGILÂNCIA E SEGURANÇA</t>
    </r>
  </si>
  <si>
    <r>
      <rPr>
        <b/>
        <sz val="9"/>
        <color rgb="FF1F3863"/>
        <rFont val="Times New Roman"/>
        <family val="1"/>
      </rPr>
      <t>PUBLICIDADE E PROPAGANDA</t>
    </r>
  </si>
  <si>
    <r>
      <rPr>
        <sz val="9"/>
        <color rgb="FF1F3863"/>
        <rFont val="Times New Roman"/>
        <family val="1"/>
      </rPr>
      <t>PUBLICIDADE LEGAL</t>
    </r>
  </si>
  <si>
    <r>
      <rPr>
        <sz val="9"/>
        <color rgb="FF1F3863"/>
        <rFont val="Times New Roman"/>
        <family val="1"/>
      </rPr>
      <t>PUBLICIDADE MERCADOLÓGICA</t>
    </r>
  </si>
  <si>
    <r>
      <rPr>
        <sz val="9"/>
        <color rgb="FF1F3862"/>
        <rFont val="Times New Roman"/>
        <family val="1"/>
      </rPr>
      <t>PUBLICIDADE INSTITUCIONAL</t>
    </r>
  </si>
  <si>
    <r>
      <rPr>
        <sz val="9"/>
        <color rgb="FF1F3862"/>
        <rFont val="Calibri"/>
        <family val="1"/>
      </rPr>
      <t>SPE/SF</t>
    </r>
  </si>
  <si>
    <r>
      <rPr>
        <sz val="9"/>
        <color rgb="FF1F3862"/>
        <rFont val="Times New Roman"/>
        <family val="1"/>
      </rPr>
      <t>PATROCÍNIO</t>
    </r>
  </si>
  <si>
    <r>
      <rPr>
        <sz val="9"/>
        <color rgb="FF1F3862"/>
        <rFont val="Times New Roman"/>
        <family val="1"/>
      </rPr>
      <t>PUBLICIDADE DE UTILIDADE PÚBLICA</t>
    </r>
  </si>
  <si>
    <r>
      <rPr>
        <b/>
        <sz val="9"/>
        <color rgb="FF1F3862"/>
        <rFont val="Times New Roman"/>
        <family val="1"/>
      </rPr>
      <t>OUTROS SERVIÇOS DE TERCEIROS</t>
    </r>
  </si>
  <si>
    <r>
      <rPr>
        <b/>
        <sz val="9"/>
        <color rgb="FF1F3862"/>
        <rFont val="Times New Roman"/>
        <family val="1"/>
      </rPr>
      <t>TRIBUTOS</t>
    </r>
  </si>
  <si>
    <r>
      <rPr>
        <b/>
        <sz val="9"/>
        <color rgb="FF1F3862"/>
        <rFont val="Calibri"/>
        <family val="1"/>
      </rPr>
      <t>SPE/SF</t>
    </r>
  </si>
  <si>
    <r>
      <rPr>
        <b/>
        <sz val="9"/>
        <color rgb="FF1F3862"/>
        <rFont val="Times New Roman"/>
        <family val="1"/>
      </rPr>
      <t>TRIBUTOS SOBRE A VENDA DE BENS E SERVIÇOS</t>
    </r>
  </si>
  <si>
    <r>
      <rPr>
        <b/>
        <sz val="9"/>
        <color rgb="FF1F3862"/>
        <rFont val="Times New Roman"/>
        <family val="1"/>
      </rPr>
      <t>TRIBUTOS SOBRE O LUCRO</t>
    </r>
  </si>
  <si>
    <r>
      <rPr>
        <sz val="9"/>
        <color rgb="FF1F3862"/>
        <rFont val="Times New Roman"/>
        <family val="1"/>
      </rPr>
      <t>IRPJ</t>
    </r>
  </si>
  <si>
    <r>
      <rPr>
        <sz val="9"/>
        <color rgb="FF1F3862"/>
        <rFont val="Times New Roman"/>
        <family val="1"/>
      </rPr>
      <t>CSLL</t>
    </r>
  </si>
  <si>
    <r>
      <rPr>
        <b/>
        <sz val="9"/>
        <color rgb="FF1F3862"/>
        <rFont val="Times New Roman"/>
        <family val="1"/>
      </rPr>
      <t>OUTROS TRIBUTOS</t>
    </r>
  </si>
  <si>
    <r>
      <rPr>
        <b/>
        <sz val="9"/>
        <color rgb="FF1F3862"/>
        <rFont val="Times New Roman"/>
        <family val="1"/>
      </rPr>
      <t>DESPESAS FINANCEIRAS</t>
    </r>
  </si>
  <si>
    <r>
      <rPr>
        <b/>
        <sz val="9"/>
        <color rgb="FF1F3862"/>
        <rFont val="Times New Roman"/>
        <family val="1"/>
      </rPr>
      <t>ENCARGOS DE DEPÓSITOS A PRAZO</t>
    </r>
  </si>
  <si>
    <r>
      <rPr>
        <b/>
        <sz val="9"/>
        <color rgb="FF1F3862"/>
        <rFont val="Times New Roman"/>
        <family val="1"/>
      </rPr>
      <t>ENCARGOS DE OPERAÇÕES DE CRÉDITO</t>
    </r>
  </si>
  <si>
    <r>
      <rPr>
        <b/>
        <sz val="9"/>
        <color rgb="FF1F3863"/>
        <rFont val="Times New Roman"/>
        <family val="1"/>
      </rPr>
      <t>ENCARGOS DE OPERAÇÕES DE OUTROS CRÉDITOS</t>
    </r>
  </si>
  <si>
    <r>
      <rPr>
        <b/>
        <sz val="9"/>
        <color rgb="FF1F3863"/>
        <rFont val="Times New Roman"/>
        <family val="1"/>
      </rPr>
      <t>ENCARGOS DE MÚTUOS COM EMPRESAS</t>
    </r>
  </si>
  <si>
    <r>
      <rPr>
        <b/>
        <sz val="9"/>
        <color rgb="FF1F3863"/>
        <rFont val="Times New Roman"/>
        <family val="1"/>
      </rPr>
      <t>ENCARGOS DE APLICAÇÕES FINANCEIRAS</t>
    </r>
  </si>
  <si>
    <r>
      <rPr>
        <sz val="9"/>
        <color rgb="FF1F3863"/>
        <rFont val="Times New Roman"/>
        <family val="1"/>
      </rPr>
      <t>APLICAÇÕES INTERFINANCEIRAS DE LIQUIDEZ</t>
    </r>
  </si>
  <si>
    <r>
      <rPr>
        <b/>
        <sz val="9"/>
        <color rgb="FF1F3863"/>
        <rFont val="Times New Roman"/>
        <family val="1"/>
      </rPr>
      <t>ENCARGOS SOBRE RECURSOS DO TESOURO NACIONAL</t>
    </r>
  </si>
  <si>
    <r>
      <rPr>
        <b/>
        <sz val="9"/>
        <color rgb="FF1F3863"/>
        <rFont val="Times New Roman"/>
        <family val="1"/>
      </rPr>
      <t>ENCARGOS DE FUNDOS</t>
    </r>
  </si>
  <si>
    <t xml:space="preserve">FUNDO DA MARINHA MERCANTE - FMM </t>
  </si>
  <si>
    <t xml:space="preserve">FUNDO NACIONAL DE AMPARO AO TRABALHADOR - FAT  </t>
  </si>
  <si>
    <t xml:space="preserve">FUNDO CONSTITUCIONAL DE FINANCIAMENTO DO CENTRO OESTE - FCO </t>
  </si>
  <si>
    <t xml:space="preserve">FUNDO DE DESENVOLVIMENTO DO NORDESTE - FDNE </t>
  </si>
  <si>
    <t>RESERVA GLOBAL DE REVERSÃO -  RGR</t>
  </si>
  <si>
    <t xml:space="preserve">CONTA DE DESENVOLVIMENTO ENERGÉTICO -  CDE </t>
  </si>
  <si>
    <r>
      <rPr>
        <sz val="9"/>
        <color rgb="FF1F3863"/>
        <rFont val="Times New Roman"/>
        <family val="1"/>
      </rPr>
      <t>OUTROS FUNDOS</t>
    </r>
  </si>
  <si>
    <r>
      <rPr>
        <b/>
        <sz val="9"/>
        <color rgb="FF1F3863"/>
        <rFont val="Times New Roman"/>
        <family val="1"/>
      </rPr>
      <t>ENCARGOS DE OUTROS INSTRUMENTOS DE CAPTAÇÃO</t>
    </r>
  </si>
  <si>
    <r>
      <rPr>
        <sz val="9"/>
        <color rgb="FF1F3863"/>
        <rFont val="Times New Roman"/>
        <family val="1"/>
      </rPr>
      <t>LETRAS</t>
    </r>
  </si>
  <si>
    <r>
      <rPr>
        <sz val="9"/>
        <color rgb="FF1F3863"/>
        <rFont val="Times New Roman"/>
        <family val="1"/>
      </rPr>
      <t>DEBÊNTURES</t>
    </r>
  </si>
  <si>
    <r>
      <rPr>
        <sz val="9"/>
        <color rgb="FF1F3863"/>
        <rFont val="Times New Roman"/>
        <family val="1"/>
      </rPr>
      <t>OUTRAS EMISSÕES DE INTRUMENTOS DE CAPTAÇÃO</t>
    </r>
  </si>
  <si>
    <r>
      <rPr>
        <b/>
        <sz val="9"/>
        <color rgb="FF1F3863"/>
        <rFont val="Times New Roman"/>
        <family val="1"/>
      </rPr>
      <t>DESCONTOS CONCEDIDOS NA VENDA DE BENS E SERVIÇOS</t>
    </r>
  </si>
  <si>
    <r>
      <rPr>
        <b/>
        <sz val="9"/>
        <color rgb="FF1F3863"/>
        <rFont val="Times New Roman"/>
        <family val="1"/>
      </rPr>
      <t>ENCARGOS COM PREVIDÊNCIA COMPLEMENTAR</t>
    </r>
  </si>
  <si>
    <r>
      <rPr>
        <b/>
        <sz val="9"/>
        <color rgb="FF1F3863"/>
        <rFont val="Times New Roman"/>
        <family val="1"/>
      </rPr>
      <t>OUTRAS DESPESAS FINANCEIRAS</t>
    </r>
  </si>
  <si>
    <r>
      <rPr>
        <b/>
        <sz val="9"/>
        <color rgb="FF1F3863"/>
        <rFont val="Times New Roman"/>
        <family val="1"/>
      </rPr>
      <t>ABATIMENTOS CONCEDIDOS NA VENDA DE BENS E SERVIÇOS</t>
    </r>
  </si>
  <si>
    <r>
      <rPr>
        <b/>
        <sz val="9"/>
        <color rgb="FF1F3863"/>
        <rFont val="Times New Roman"/>
        <family val="1"/>
      </rPr>
      <t>OUTRAS DESPESAS CORRENTES</t>
    </r>
  </si>
  <si>
    <r>
      <rPr>
        <b/>
        <sz val="9"/>
        <color rgb="FF1F3863"/>
        <rFont val="Times New Roman"/>
        <family val="1"/>
      </rPr>
      <t>ÁGUA, ENERGIA E GÁS</t>
    </r>
  </si>
  <si>
    <r>
      <rPr>
        <b/>
        <sz val="9"/>
        <color rgb="FF1F3863"/>
        <rFont val="Times New Roman"/>
        <family val="1"/>
      </rPr>
      <t>ALUGUEL</t>
    </r>
  </si>
  <si>
    <r>
      <rPr>
        <b/>
        <sz val="9"/>
        <color rgb="FF1F3863"/>
        <rFont val="Times New Roman"/>
        <family val="1"/>
      </rPr>
      <t>ARRENDAMENTO DE CURTO PRAZO E DE BAIXO VALOR</t>
    </r>
  </si>
  <si>
    <r>
      <rPr>
        <sz val="9"/>
        <color rgb="FF1F3863"/>
        <rFont val="Times New Roman"/>
        <family val="1"/>
      </rPr>
      <t>OUTROS ARRENDAMENTOS DE CURTO PRAZO E DE BAIXO VALOR</t>
    </r>
  </si>
  <si>
    <r>
      <rPr>
        <b/>
        <sz val="9"/>
        <color rgb="FF1F3863"/>
        <rFont val="Times New Roman"/>
        <family val="1"/>
      </rPr>
      <t>COMUNICAÇÕES</t>
    </r>
  </si>
  <si>
    <r>
      <rPr>
        <b/>
        <sz val="9"/>
        <color rgb="FF1F3863"/>
        <rFont val="Times New Roman"/>
        <family val="1"/>
      </rPr>
      <t>PROCESSAMENTO DE DADOS</t>
    </r>
  </si>
  <si>
    <r>
      <rPr>
        <sz val="9"/>
        <color rgb="FF1F3863"/>
        <rFont val="Times New Roman"/>
        <family val="1"/>
      </rPr>
      <t>ALUGUEL DE EQUIPAMENTOS</t>
    </r>
  </si>
  <si>
    <r>
      <rPr>
        <sz val="9"/>
        <color rgb="FF1F3863"/>
        <rFont val="Times New Roman"/>
        <family val="1"/>
      </rPr>
      <t>MANUTENÇÃO DE SISTEMAS</t>
    </r>
  </si>
  <si>
    <r>
      <rPr>
        <sz val="9"/>
        <color rgb="FF1F3863"/>
        <rFont val="Times New Roman"/>
        <family val="1"/>
      </rPr>
      <t>PROJETOS EM FASE DE PESQUISA OU APERFEIÇOAMENTO DE SISTEMAS</t>
    </r>
  </si>
  <si>
    <r>
      <rPr>
        <sz val="9"/>
        <color rgb="FF1F3863"/>
        <rFont val="Times New Roman"/>
        <family val="1"/>
      </rPr>
      <t>OUTRAS DESPESAS COM PROCESSAMENTO DE DADOS</t>
    </r>
  </si>
  <si>
    <r>
      <rPr>
        <b/>
        <sz val="9"/>
        <color rgb="FF1F3863"/>
        <rFont val="Times New Roman"/>
        <family val="1"/>
      </rPr>
      <t>DESPESAS DE SERVIÇOS DO SISTEMA FINANCEIRO</t>
    </r>
  </si>
  <si>
    <r>
      <rPr>
        <b/>
        <sz val="9"/>
        <color rgb="FF1F3863"/>
        <rFont val="Times New Roman"/>
        <family val="1"/>
      </rPr>
      <t>TRANSPORTE</t>
    </r>
  </si>
  <si>
    <r>
      <rPr>
        <b/>
        <sz val="9"/>
        <color rgb="FF1F3863"/>
        <rFont val="Times New Roman"/>
        <family val="1"/>
      </rPr>
      <t>VIAGENS</t>
    </r>
  </si>
  <si>
    <r>
      <rPr>
        <sz val="9"/>
        <color rgb="FF1F3863"/>
        <rFont val="Times New Roman"/>
        <family val="1"/>
      </rPr>
      <t>AO EXTERIOR</t>
    </r>
  </si>
  <si>
    <r>
      <rPr>
        <b/>
        <sz val="9"/>
        <color rgb="FF1F3863"/>
        <rFont val="Times New Roman"/>
        <family val="1"/>
      </rPr>
      <t>ESTAGIÁRIOS E APRENDIZES</t>
    </r>
  </si>
  <si>
    <r>
      <rPr>
        <sz val="9"/>
        <color rgb="FF1F3863"/>
        <rFont val="Times New Roman"/>
        <family val="1"/>
      </rPr>
      <t>OUTRAS DESPESAS COM ESTAGIÁRIOS E APRENDIZES</t>
    </r>
  </si>
  <si>
    <r>
      <rPr>
        <b/>
        <sz val="9"/>
        <color rgb="FF1F3863"/>
        <rFont val="Times New Roman"/>
        <family val="1"/>
      </rPr>
      <t>MULTAS</t>
    </r>
  </si>
  <si>
    <r>
      <rPr>
        <b/>
        <sz val="9"/>
        <color rgb="FF1F3863"/>
        <rFont val="Times New Roman"/>
        <family val="1"/>
      </rPr>
      <t>ROYALTIES</t>
    </r>
  </si>
  <si>
    <r>
      <rPr>
        <b/>
        <sz val="9"/>
        <color rgb="FF1F3863"/>
        <rFont val="Times New Roman"/>
        <family val="1"/>
      </rPr>
      <t>ADIANTAMENTOS CONCEDIDOS</t>
    </r>
  </si>
  <si>
    <r>
      <rPr>
        <sz val="9"/>
        <color rgb="FF1F3863"/>
        <rFont val="Times New Roman"/>
        <family val="1"/>
      </rPr>
      <t>ADIANTAMENTOS A FORNECEDORES</t>
    </r>
  </si>
  <si>
    <r>
      <rPr>
        <sz val="9"/>
        <color rgb="FF1F3863"/>
        <rFont val="Times New Roman"/>
        <family val="1"/>
      </rPr>
      <t>OUTROS ADIANTAMENTOS</t>
    </r>
  </si>
  <si>
    <r>
      <rPr>
        <b/>
        <sz val="9"/>
        <color rgb="FF1F3863"/>
        <rFont val="Times New Roman"/>
        <family val="1"/>
      </rPr>
      <t>DISTRIBUIÇÃO DE LUCROS OU RESULTADOS</t>
    </r>
  </si>
  <si>
    <t>REMUNERAÇÃO VARIÁVEL DE ADMINISTRADORES - RVA</t>
  </si>
  <si>
    <r>
      <rPr>
        <sz val="9"/>
        <color rgb="FF1F3863"/>
        <rFont val="Times New Roman"/>
        <family val="1"/>
      </rPr>
      <t>PARTICIPAÇÃO NOS LUCROS OU RESULTADOS - PLR</t>
    </r>
  </si>
  <si>
    <r>
      <rPr>
        <b/>
        <sz val="9"/>
        <color rgb="FF1F3863"/>
        <rFont val="Times New Roman"/>
        <family val="1"/>
      </rPr>
      <t>DEMAIS DESPESAS CORRENTES</t>
    </r>
  </si>
  <si>
    <r>
      <rPr>
        <b/>
        <sz val="9"/>
        <color rgb="FFFFFFFF"/>
        <rFont val="Times New Roman"/>
        <family val="1"/>
      </rPr>
      <t>TOTAL DOS DISPÊNDIOS</t>
    </r>
  </si>
  <si>
    <r>
      <rPr>
        <b/>
        <sz val="9"/>
        <color rgb="FFFFFFFF"/>
        <rFont val="Times New Roman"/>
        <family val="1"/>
      </rPr>
      <t>SPE/SF</t>
    </r>
  </si>
  <si>
    <r>
      <rPr>
        <b/>
        <sz val="9"/>
        <color rgb="FF1F3863"/>
        <rFont val="Times New Roman"/>
        <family val="1"/>
      </rPr>
      <t>OUTRAS DESPESAS</t>
    </r>
  </si>
  <si>
    <r>
      <rPr>
        <b/>
        <sz val="9"/>
        <color rgb="FF1F3863"/>
        <rFont val="Times New Roman"/>
        <family val="1"/>
      </rPr>
      <t>DEPRECIAÇÃO, AMORTIZAÇÃO E EXAUSTÃO</t>
    </r>
  </si>
  <si>
    <r>
      <rPr>
        <sz val="9"/>
        <color rgb="FF1F3863"/>
        <rFont val="Times New Roman"/>
        <family val="1"/>
      </rPr>
      <t>DEPRECIAÇÃO</t>
    </r>
  </si>
  <si>
    <r>
      <rPr>
        <sz val="9"/>
        <color rgb="FF1F3863"/>
        <rFont val="Times New Roman"/>
        <family val="1"/>
      </rPr>
      <t>SISTEMAS DE TECNOLOGIA DA INFORMAÇÃO</t>
    </r>
  </si>
  <si>
    <r>
      <rPr>
        <sz val="9"/>
        <color rgb="FF1F3863"/>
        <rFont val="Times New Roman"/>
        <family val="1"/>
      </rPr>
      <t>SISTEMAS DE SEGURANÇA</t>
    </r>
  </si>
  <si>
    <r>
      <rPr>
        <sz val="9"/>
        <color rgb="FF1F3863"/>
        <rFont val="Times New Roman"/>
        <family val="1"/>
      </rPr>
      <t>SISTEMAS DE COMUNICAÇÃO</t>
    </r>
  </si>
  <si>
    <r>
      <rPr>
        <sz val="9"/>
        <color rgb="FF1F3863"/>
        <rFont val="Times New Roman"/>
        <family val="1"/>
      </rPr>
      <t>SISTEMAS DE TRANSPORTE</t>
    </r>
  </si>
  <si>
    <r>
      <rPr>
        <sz val="9"/>
        <color rgb="FF1F3863"/>
        <rFont val="Times New Roman"/>
        <family val="1"/>
      </rPr>
      <t>OUTRAS DESPESAS DE DEPRECIAÇÃO</t>
    </r>
  </si>
  <si>
    <r>
      <rPr>
        <sz val="9"/>
        <color rgb="FF1F3863"/>
        <rFont val="Times New Roman"/>
        <family val="1"/>
      </rPr>
      <t>AMORTIZAÇÃO</t>
    </r>
  </si>
  <si>
    <r>
      <rPr>
        <sz val="9"/>
        <color rgb="FF1F3863"/>
        <rFont val="Times New Roman"/>
        <family val="1"/>
      </rPr>
      <t>EXAUSTÃO</t>
    </r>
  </si>
  <si>
    <r>
      <rPr>
        <b/>
        <sz val="9"/>
        <color rgb="FF1F3863"/>
        <rFont val="Times New Roman"/>
        <family val="1"/>
      </rPr>
      <t>PROVISÕES</t>
    </r>
  </si>
  <si>
    <r>
      <rPr>
        <sz val="9"/>
        <color rgb="FF1F3863"/>
        <rFont val="Times New Roman"/>
        <family val="1"/>
      </rPr>
      <t>DEMANDAS CÍVEIS</t>
    </r>
  </si>
  <si>
    <r>
      <rPr>
        <sz val="9"/>
        <color rgb="FF1F3863"/>
        <rFont val="Times New Roman"/>
        <family val="1"/>
      </rPr>
      <t>DEMANDAS FISCAIS</t>
    </r>
  </si>
  <si>
    <r>
      <rPr>
        <sz val="9"/>
        <color rgb="FF1F3863"/>
        <rFont val="Times New Roman"/>
        <family val="1"/>
      </rPr>
      <t>DEMANDAS TRABALHISTAS</t>
    </r>
  </si>
  <si>
    <r>
      <rPr>
        <sz val="9"/>
        <color rgb="FF1F3863"/>
        <rFont val="Times New Roman"/>
        <family val="1"/>
      </rPr>
      <t>PROCESSOS DEMANDAS AMBIENTAIS</t>
    </r>
  </si>
  <si>
    <r>
      <rPr>
        <sz val="9"/>
        <color rgb="FF1F3863"/>
        <rFont val="Times New Roman"/>
        <family val="1"/>
      </rPr>
      <t>OUTRAS DEMANDAS PROCESSOS JUDICIAIS</t>
    </r>
  </si>
  <si>
    <r>
      <rPr>
        <sz val="9"/>
        <color rgb="FF1F3863"/>
        <rFont val="Times New Roman"/>
        <family val="1"/>
      </rPr>
      <t>PERDAS POR REDUÇÃO A VALOR RECUPERÁVEL (IMPAIRMENT)</t>
    </r>
  </si>
  <si>
    <t>PROVISÃO PARA CRÉDITOS DE LIQUIDAÇÃO DUVIDOSA -  PCLD</t>
  </si>
  <si>
    <r>
      <rPr>
        <sz val="9"/>
        <color rgb="FF1F3863"/>
        <rFont val="Times New Roman"/>
        <family val="1"/>
      </rPr>
      <t>PROVISÃO PARA OPERAÇÕES DE OUTROS CRÉDITOS</t>
    </r>
  </si>
  <si>
    <r>
      <rPr>
        <sz val="9"/>
        <color rgb="FF1F3863"/>
        <rFont val="Times New Roman"/>
        <family val="1"/>
      </rPr>
      <t>OUTRAS PROVISÕES</t>
    </r>
  </si>
  <si>
    <r>
      <rPr>
        <b/>
        <sz val="9"/>
        <color rgb="FFFFFFFF"/>
        <rFont val="Times New Roman"/>
        <family val="1"/>
      </rPr>
      <t>TOTAL GERAL DOS DISPÊNDIOS</t>
    </r>
  </si>
  <si>
    <t>ANEXO I.C - DEMONSTRAÇÃO DO FLUXO DE CAIXA (DFLUX)</t>
  </si>
  <si>
    <r>
      <rPr>
        <b/>
        <sz val="9"/>
        <color rgb="FF1F3862"/>
        <rFont val="Times New Roman"/>
        <family val="1"/>
      </rPr>
      <t>DISPONÍVEL INICIAL</t>
    </r>
  </si>
  <si>
    <r>
      <rPr>
        <b/>
        <sz val="9"/>
        <color rgb="FF1F3862"/>
        <rFont val="Times New Roman"/>
        <family val="1"/>
      </rPr>
      <t>SPE/SF</t>
    </r>
  </si>
  <si>
    <r>
      <rPr>
        <b/>
        <sz val="9"/>
        <color rgb="FF1F3862"/>
        <rFont val="Times New Roman"/>
        <family val="1"/>
      </rPr>
      <t>INGRESSOS DE CAPITAL</t>
    </r>
  </si>
  <si>
    <r>
      <rPr>
        <b/>
        <sz val="9"/>
        <color rgb="FF1F3862"/>
        <rFont val="Times New Roman"/>
        <family val="1"/>
      </rPr>
      <t>SPE</t>
    </r>
  </si>
  <si>
    <r>
      <rPr>
        <b/>
        <sz val="9"/>
        <color rgb="FF1F3862"/>
        <rFont val="Times New Roman"/>
        <family val="1"/>
      </rPr>
      <t>AMORTIZAÇÃO/LIQUIDAÇÃO DE PRINCIPAL DE OPERAÇÕES DE CRÉDITO CONCEDIDAS</t>
    </r>
  </si>
  <si>
    <r>
      <rPr>
        <b/>
        <sz val="9"/>
        <color rgb="FF1F3862"/>
        <rFont val="Times New Roman"/>
        <family val="1"/>
      </rPr>
      <t>SF</t>
    </r>
  </si>
  <si>
    <r>
      <rPr>
        <b/>
        <sz val="9"/>
        <color rgb="FF1F3862"/>
        <rFont val="Times New Roman"/>
        <family val="1"/>
      </rPr>
      <t>SUBVENÇÕES EM OPERAÇÕES DE CRÉDITO – PRINCIPAL</t>
    </r>
  </si>
  <si>
    <t>SPE/SF</t>
  </si>
  <si>
    <r>
      <rPr>
        <sz val="9"/>
        <color rgb="FF1F3862"/>
        <rFont val="Times New Roman"/>
        <family val="1"/>
      </rPr>
      <t>ACORDOS DE LENIÊNCIA – RECUPERAÇÃO DE PRINCIPAL/SAÍDAS DE CAPITAL</t>
    </r>
  </si>
  <si>
    <r>
      <rPr>
        <b/>
        <sz val="9"/>
        <color rgb="FF1F3862"/>
        <rFont val="Times New Roman"/>
        <family val="1"/>
      </rPr>
      <t>OUTROS INGRESSOS DE CAPITAL</t>
    </r>
  </si>
  <si>
    <r>
      <rPr>
        <b/>
        <sz val="9"/>
        <color rgb="FF1F3862"/>
        <rFont val="Times New Roman"/>
        <family val="1"/>
      </rPr>
      <t>INGRESSOS CORRENTES</t>
    </r>
  </si>
  <si>
    <r>
      <rPr>
        <b/>
        <sz val="9"/>
        <color rgb="FF1F3862"/>
        <rFont val="Times New Roman"/>
        <family val="1"/>
      </rPr>
      <t>RECEBIMENTO PELA VENDA DE PRODUTOS E SERVIÇOS</t>
    </r>
  </si>
  <si>
    <r>
      <rPr>
        <sz val="9"/>
        <color rgb="FF1F3862"/>
        <rFont val="Times New Roman"/>
        <family val="1"/>
      </rPr>
      <t>RENDAS DE OPERAÇÕES DE CRÉDITO</t>
    </r>
  </si>
  <si>
    <r>
      <rPr>
        <sz val="9"/>
        <color rgb="FF1F3862"/>
        <rFont val="Times New Roman"/>
        <family val="1"/>
      </rPr>
      <t>RENDAS DE OPERAÇÕES DE OUTROS CRÉDITOS</t>
    </r>
  </si>
  <si>
    <r>
      <rPr>
        <sz val="9"/>
        <color rgb="FF1F3862"/>
        <rFont val="Times New Roman"/>
        <family val="1"/>
      </rPr>
      <t>SUBVENÇÕES EM OPERAÇÕES DE CRÉDITO – ENCARGOS FINANCEIROS</t>
    </r>
  </si>
  <si>
    <r>
      <rPr>
        <sz val="9"/>
        <color rgb="FF1F3862"/>
        <rFont val="Times New Roman"/>
        <family val="1"/>
      </rPr>
      <t>RENDAS DE MÚTUOS COM EMPRESAS</t>
    </r>
  </si>
  <si>
    <r>
      <rPr>
        <sz val="9"/>
        <color rgb="FF1F3862"/>
        <rFont val="Times New Roman"/>
        <family val="1"/>
      </rPr>
      <t>RENDAS DE APLICAÇÕES FINANCEIRAS</t>
    </r>
  </si>
  <si>
    <r>
      <rPr>
        <sz val="9"/>
        <color rgb="FF1F3862"/>
        <rFont val="Times New Roman"/>
        <family val="1"/>
      </rPr>
      <t>RENDAS DE DEPÓSITOS A PRAZO</t>
    </r>
  </si>
  <si>
    <r>
      <rPr>
        <sz val="9"/>
        <color rgb="FF1F3862"/>
        <rFont val="Times New Roman"/>
        <family val="1"/>
      </rPr>
      <t>RENDAS DE OUTROS INSTRUMENTOS DE CAPTAÇÃO</t>
    </r>
  </si>
  <si>
    <t>RENDAS  DE  ACORDOS DE  LENIÊNCIA  –  ATUALIZAÇÃO  DA  RECUPERAÇÃO  DE PRINCIPAL</t>
  </si>
  <si>
    <r>
      <rPr>
        <sz val="9"/>
        <color rgb="FF1F3862"/>
        <rFont val="Times New Roman"/>
        <family val="1"/>
      </rPr>
      <t>RENDAS DE ACORDOS DE LENIÊNCIA – ATUALIZAÇÃO DAS MULTAS APLICADAS</t>
    </r>
  </si>
  <si>
    <r>
      <rPr>
        <b/>
        <sz val="9"/>
        <color rgb="FF1F3862"/>
        <rFont val="Times New Roman"/>
        <family val="1"/>
      </rPr>
      <t>OUTROS INGRESSOS CORRENTES</t>
    </r>
  </si>
  <si>
    <r>
      <rPr>
        <b/>
        <sz val="9"/>
        <color rgb="FF1F3862"/>
        <rFont val="Times New Roman"/>
        <family val="1"/>
      </rPr>
      <t>TOTAL DOS INGRESSOS</t>
    </r>
  </si>
  <si>
    <r>
      <rPr>
        <b/>
        <sz val="9"/>
        <color rgb="FF1F3862"/>
        <rFont val="Times New Roman"/>
        <family val="1"/>
      </rPr>
      <t>TOTAL DOS RECURSOS</t>
    </r>
  </si>
  <si>
    <r>
      <rPr>
        <b/>
        <sz val="9"/>
        <color rgb="FF1F3862"/>
        <rFont val="Times New Roman"/>
        <family val="1"/>
      </rPr>
      <t>SAÍDAS DE CAPITAL</t>
    </r>
  </si>
  <si>
    <r>
      <rPr>
        <b/>
        <sz val="9"/>
        <color rgb="FF1F3862"/>
        <rFont val="Times New Roman"/>
        <family val="1"/>
      </rPr>
      <t>AMORTIZAÇÃO/LIQUIDAÇÃO DE PRINCIPAL DE OPERAÇÕES DE CRÉDITO OBTIDAS</t>
    </r>
  </si>
  <si>
    <t>AMORTIZAÇÃO/LIQUIDAÇÃO DE PRINCIPAL DE OPERAÇÕES DE OUTROS CRÉDITOS OBTIDOS</t>
  </si>
  <si>
    <r>
      <rPr>
        <b/>
        <sz val="9"/>
        <color rgb="FF1F3862"/>
        <rFont val="Times New Roman"/>
        <family val="1"/>
      </rPr>
      <t>AMORTIZAÇÃO/LIQUIDAÇÃO DE PRINCIPAL DE MÚTUOS OBTIDOS</t>
    </r>
  </si>
  <si>
    <r>
      <rPr>
        <b/>
        <sz val="9"/>
        <color rgb="FF1F3862"/>
        <rFont val="Times New Roman"/>
        <family val="1"/>
      </rPr>
      <t>CONCESSÃO DE OPERAÇÕES DE CRÉDITO</t>
    </r>
  </si>
  <si>
    <r>
      <rPr>
        <b/>
        <sz val="9"/>
        <color rgb="FF1F3862"/>
        <rFont val="Times New Roman"/>
        <family val="1"/>
      </rPr>
      <t>CONCESSÃO DE OPERAÇÕES DE OUTROS CRÉDITOS</t>
    </r>
  </si>
  <si>
    <r>
      <rPr>
        <b/>
        <sz val="9"/>
        <color rgb="FF1F3862"/>
        <rFont val="Times New Roman"/>
        <family val="1"/>
      </rPr>
      <t>CONCESSÃO DE MÚTUOS COM EMPRESAS</t>
    </r>
  </si>
  <si>
    <r>
      <rPr>
        <sz val="9"/>
        <color rgb="FF1F3862"/>
        <rFont val="Times New Roman"/>
        <family val="1"/>
      </rPr>
      <t>IMOBILIZADO</t>
    </r>
  </si>
  <si>
    <r>
      <rPr>
        <sz val="9"/>
        <color rgb="FF1F3862"/>
        <rFont val="Times New Roman"/>
        <family val="1"/>
      </rPr>
      <t>IMOBILIZADO – INVESTIMENTOS NO PAC</t>
    </r>
  </si>
  <si>
    <r>
      <rPr>
        <sz val="9"/>
        <color rgb="FF1F3862"/>
        <rFont val="Times New Roman"/>
        <family val="1"/>
      </rPr>
      <t>INTANGÍVEL</t>
    </r>
  </si>
  <si>
    <r>
      <rPr>
        <b/>
        <sz val="9"/>
        <color rgb="FF1F3862"/>
        <rFont val="Times New Roman"/>
        <family val="1"/>
      </rPr>
      <t>INVERSÕES FINANCEIRAS</t>
    </r>
  </si>
  <si>
    <r>
      <rPr>
        <b/>
        <sz val="9"/>
        <color rgb="FF1F3862"/>
        <rFont val="Times New Roman"/>
        <family val="1"/>
      </rPr>
      <t>OUTRAS SAÍDAS DE CAPITAL</t>
    </r>
  </si>
  <si>
    <r>
      <rPr>
        <b/>
        <sz val="9"/>
        <color rgb="FF1F3862"/>
        <rFont val="Times New Roman"/>
        <family val="1"/>
      </rPr>
      <t>RESGATE DE APLICAÇÕES FINANCEIRAS</t>
    </r>
  </si>
  <si>
    <r>
      <rPr>
        <b/>
        <sz val="9"/>
        <color rgb="FF1F3862"/>
        <rFont val="Times New Roman"/>
        <family val="1"/>
      </rPr>
      <t>RECURSOS DO TESOURO NACIONAL – DEVOLUÇÃO DE PRINCIPAL</t>
    </r>
  </si>
  <si>
    <r>
      <rPr>
        <b/>
        <sz val="9"/>
        <color rgb="FF1F3862"/>
        <rFont val="Times New Roman"/>
        <family val="1"/>
      </rPr>
      <t>FUNDOS - DEVOLUÇÃO DE RECURSOS – PRINCIPAL</t>
    </r>
  </si>
  <si>
    <r>
      <rPr>
        <b/>
        <sz val="9"/>
        <color rgb="FF1F3862"/>
        <rFont val="Times New Roman"/>
        <family val="1"/>
      </rPr>
      <t>DEPÓSITOS</t>
    </r>
  </si>
  <si>
    <r>
      <rPr>
        <b/>
        <sz val="9"/>
        <color rgb="FF1F3862"/>
        <rFont val="Times New Roman"/>
        <family val="1"/>
      </rPr>
      <t>AQUISIÇÃO DE OUTROS INSTRUMENTOS DE CAPTAÇÃO</t>
    </r>
  </si>
  <si>
    <r>
      <rPr>
        <b/>
        <sz val="9"/>
        <color rgb="FF1F3862"/>
        <rFont val="Times New Roman"/>
        <family val="1"/>
      </rPr>
      <t>DESPESAS DE PARTICIPAÇÕES</t>
    </r>
  </si>
  <si>
    <r>
      <rPr>
        <b/>
        <sz val="9"/>
        <color rgb="FF1F3862"/>
        <rFont val="Times New Roman"/>
        <family val="1"/>
      </rPr>
      <t>DISTRIBUIÇÃO DE LUCROS AOS ACIONISTAS</t>
    </r>
  </si>
  <si>
    <r>
      <rPr>
        <b/>
        <sz val="9"/>
        <color rgb="FF1F3862"/>
        <rFont val="Times New Roman"/>
        <family val="1"/>
      </rPr>
      <t>DIVIDENDOS</t>
    </r>
  </si>
  <si>
    <r>
      <rPr>
        <sz val="9"/>
        <color rgb="FF1F3862"/>
        <rFont val="Times New Roman"/>
        <family val="1"/>
      </rPr>
      <t>DIVIDENDOS (Exercícios anteriores)</t>
    </r>
  </si>
  <si>
    <r>
      <rPr>
        <sz val="9"/>
        <color rgb="FF1F3862"/>
        <rFont val="Times New Roman"/>
        <family val="1"/>
      </rPr>
      <t>DIVIDENDOS (Antecipação)</t>
    </r>
  </si>
  <si>
    <r>
      <rPr>
        <b/>
        <sz val="9"/>
        <color rgb="FF1F3862"/>
        <rFont val="Times New Roman"/>
        <family val="1"/>
      </rPr>
      <t>JUROS SOBRE CAPITAL PRÓPRIO – JCP</t>
    </r>
  </si>
  <si>
    <r>
      <rPr>
        <b/>
        <sz val="9"/>
        <color rgb="FF1F3862"/>
        <rFont val="Times New Roman"/>
        <family val="1"/>
      </rPr>
      <t>REDUÇÃO DO PATRIMÔNIO LÍQUIDO</t>
    </r>
  </si>
  <si>
    <r>
      <rPr>
        <b/>
        <sz val="9"/>
        <color rgb="FF1F3862"/>
        <rFont val="Times New Roman"/>
        <family val="1"/>
      </rPr>
      <t>PROGRAMA NACIONAL DE CONSERVAÇÃO DE ENERGIA ELÉTRICA – PROCEL</t>
    </r>
  </si>
  <si>
    <r>
      <rPr>
        <b/>
        <sz val="9"/>
        <color rgb="FF1F3862"/>
        <rFont val="Times New Roman"/>
        <family val="1"/>
      </rPr>
      <t>DEMAIS SAÍDAS DE CAPITAL</t>
    </r>
  </si>
  <si>
    <r>
      <rPr>
        <b/>
        <sz val="9"/>
        <color rgb="FF1F3862"/>
        <rFont val="Times New Roman"/>
        <family val="1"/>
      </rPr>
      <t>SAÍDAS CORRENTES</t>
    </r>
  </si>
  <si>
    <r>
      <rPr>
        <b/>
        <sz val="9"/>
        <color rgb="FF1F3862"/>
        <rFont val="Times New Roman"/>
        <family val="1"/>
      </rPr>
      <t>DESPESAS DE PESSOAL</t>
    </r>
  </si>
  <si>
    <r>
      <rPr>
        <b/>
        <sz val="9"/>
        <color rgb="FF1F3862"/>
        <rFont val="Times New Roman"/>
        <family val="1"/>
      </rPr>
      <t>REMUNERAÇÃO</t>
    </r>
  </si>
  <si>
    <r>
      <rPr>
        <b/>
        <sz val="9"/>
        <color rgb="FF1F3862"/>
        <rFont val="Times New Roman"/>
        <family val="1"/>
      </rPr>
      <t>ENCARGOS SOCIAIS</t>
    </r>
  </si>
  <si>
    <r>
      <rPr>
        <b/>
        <sz val="9"/>
        <color rgb="FF1F3862"/>
        <rFont val="Times New Roman"/>
        <family val="1"/>
      </rPr>
      <t>BENEFÍCIOS</t>
    </r>
  </si>
  <si>
    <r>
      <rPr>
        <b/>
        <sz val="9"/>
        <color rgb="FF1F3862"/>
        <rFont val="Times New Roman"/>
        <family val="1"/>
      </rPr>
      <t>PREVIDÊNCIA COMPLEMENTAR</t>
    </r>
  </si>
  <si>
    <r>
      <rPr>
        <b/>
        <sz val="9"/>
        <color rgb="FF1F3862"/>
        <rFont val="Times New Roman"/>
        <family val="1"/>
      </rPr>
      <t>CONTRIBUIÇÃO NORMAL DO PATROCINADOR</t>
    </r>
  </si>
  <si>
    <r>
      <rPr>
        <sz val="9"/>
        <color rgb="FF1F3862"/>
        <rFont val="Times New Roman"/>
        <family val="1"/>
      </rPr>
      <t>PLANO DE BENEFÍCIO DEFINIDO</t>
    </r>
  </si>
  <si>
    <r>
      <rPr>
        <sz val="9"/>
        <color rgb="FF1F3862"/>
        <rFont val="Times New Roman"/>
        <family val="1"/>
      </rPr>
      <t>PLANO DE CONTRIBUIÇÃO DEFINIDA</t>
    </r>
  </si>
  <si>
    <r>
      <rPr>
        <sz val="9"/>
        <color rgb="FF1F3862"/>
        <rFont val="Times New Roman"/>
        <family val="1"/>
      </rPr>
      <t>PLANO DE CONTRIBUIÇÃO VARIÁVEL</t>
    </r>
  </si>
  <si>
    <r>
      <rPr>
        <sz val="9"/>
        <color rgb="FF1F3862"/>
        <rFont val="Times New Roman"/>
        <family val="1"/>
      </rPr>
      <t>OUTRAS FORMAS DE PLANO DE BENEFÍCIO</t>
    </r>
  </si>
  <si>
    <r>
      <rPr>
        <b/>
        <sz val="9"/>
        <color rgb="FF1F3862"/>
        <rFont val="Times New Roman"/>
        <family val="1"/>
      </rPr>
      <t>CONTRIBUIÇÃO EXTRAORDINÁRIA DO PATROCINADOR</t>
    </r>
  </si>
  <si>
    <r>
      <rPr>
        <b/>
        <sz val="9"/>
        <color rgb="FF1F3862"/>
        <rFont val="Times New Roman"/>
        <family val="1"/>
      </rPr>
      <t>PLANO DE BENEFÍCIO DEFINIDO (BD)</t>
    </r>
  </si>
  <si>
    <r>
      <rPr>
        <sz val="9"/>
        <color rgb="FF1F3862"/>
        <rFont val="Times New Roman"/>
        <family val="1"/>
      </rPr>
      <t>PLANO DE BENEFÍCIO DEFINIDO (BD) - SERVIÇO PASSADO</t>
    </r>
  </si>
  <si>
    <r>
      <rPr>
        <sz val="9"/>
        <color rgb="FF1F3862"/>
        <rFont val="Times New Roman"/>
        <family val="1"/>
      </rPr>
      <t>PLANO DE BENEFÍCIO DEFINIDO (BD) –EQUACIONAMENTO DÉFICIT</t>
    </r>
  </si>
  <si>
    <r>
      <rPr>
        <b/>
        <sz val="9"/>
        <color rgb="FF1F3862"/>
        <rFont val="Times New Roman"/>
        <family val="1"/>
      </rPr>
      <t>PLANO DE CONTRIBUIÇÃO DEFINIDA (CD)</t>
    </r>
  </si>
  <si>
    <r>
      <rPr>
        <sz val="9"/>
        <color rgb="FF1F3862"/>
        <rFont val="Times New Roman"/>
        <family val="1"/>
      </rPr>
      <t>PLANO DE CONTRIBUIÇÃO DEFINIDA (CD) – SERVIÇO PASSADO</t>
    </r>
  </si>
  <si>
    <r>
      <rPr>
        <sz val="9"/>
        <color rgb="FF1F3862"/>
        <rFont val="Times New Roman"/>
        <family val="1"/>
      </rPr>
      <t>PLANO DE CONTRIBUIÇÃO DEFINIDA (CD) – EQUACIONAMENTO DÉFICIT</t>
    </r>
  </si>
  <si>
    <r>
      <rPr>
        <b/>
        <sz val="9"/>
        <color rgb="FF1F3862"/>
        <rFont val="Times New Roman"/>
        <family val="1"/>
      </rPr>
      <t>PLANO DE CONTRIBUIÇÃO VARIÁVEL (CV)</t>
    </r>
  </si>
  <si>
    <r>
      <rPr>
        <sz val="9"/>
        <color rgb="FF1F3862"/>
        <rFont val="Times New Roman"/>
        <family val="1"/>
      </rPr>
      <t>PLANO DE CONTRIBUIÇÃO VARIÁVEL (CV) - SERVIÇO PASSADO</t>
    </r>
  </si>
  <si>
    <r>
      <rPr>
        <sz val="9"/>
        <color rgb="FF1F3862"/>
        <rFont val="Times New Roman"/>
        <family val="1"/>
      </rPr>
      <t>PLANO DE CONTRIBUIÇÃO VARIÁVEL (CV) - EQUACIONAMENTO DÉFICIT</t>
    </r>
  </si>
  <si>
    <r>
      <rPr>
        <b/>
        <sz val="9"/>
        <color rgb="FF1F3862"/>
        <rFont val="Times New Roman"/>
        <family val="1"/>
      </rPr>
      <t>OUTRAS CONTRIBUIÇÕES EXTRAORDINÁRIAS</t>
    </r>
  </si>
  <si>
    <r>
      <rPr>
        <b/>
        <sz val="9"/>
        <color rgb="FF1F3862"/>
        <rFont val="Times New Roman"/>
        <family val="1"/>
      </rPr>
      <t>OPERAÇÕES CONTRATADAS</t>
    </r>
  </si>
  <si>
    <r>
      <rPr>
        <b/>
        <sz val="9"/>
        <color rgb="FF1F3862"/>
        <rFont val="Times New Roman"/>
        <family val="1"/>
      </rPr>
      <t>OUTRAS DESPESAS DE PREVIDÊNCIA COMPLEMENTAR</t>
    </r>
  </si>
  <si>
    <r>
      <rPr>
        <b/>
        <sz val="9"/>
        <color rgb="FF1F3862"/>
        <rFont val="Times New Roman"/>
        <family val="1"/>
      </rPr>
      <t>OUTROS BENEFÍCIOS</t>
    </r>
  </si>
  <si>
    <r>
      <rPr>
        <b/>
        <sz val="9"/>
        <color rgb="FF1F3862"/>
        <rFont val="Times New Roman"/>
        <family val="1"/>
      </rPr>
      <t>DESLIGAMENTOS E PÓS-EMPREGO</t>
    </r>
  </si>
  <si>
    <r>
      <rPr>
        <sz val="9"/>
        <color rgb="FF1F3862"/>
        <rFont val="Times New Roman"/>
        <family val="1"/>
      </rPr>
      <t>INATIVOS E PENSIONISTAS</t>
    </r>
  </si>
  <si>
    <r>
      <rPr>
        <sz val="9"/>
        <color rgb="FF1F3862"/>
        <rFont val="Times New Roman"/>
        <family val="1"/>
      </rPr>
      <t xml:space="preserve">PROGRAMA DE DESLIGAMENTO VOLUNTÁRIO </t>
    </r>
    <r>
      <rPr>
        <sz val="11"/>
        <color rgb="FF1F3862"/>
        <rFont val="Times New Roman"/>
        <family val="1"/>
      </rPr>
      <t xml:space="preserve">– </t>
    </r>
    <r>
      <rPr>
        <sz val="9"/>
        <color rgb="FF1F3862"/>
        <rFont val="Times New Roman"/>
        <family val="1"/>
      </rPr>
      <t>PDV</t>
    </r>
  </si>
  <si>
    <r>
      <rPr>
        <b/>
        <sz val="9"/>
        <color rgb="FF1F3862"/>
        <rFont val="Times New Roman"/>
        <family val="1"/>
      </rPr>
      <t>DEMANDAS TRABALHISTAS</t>
    </r>
  </si>
  <si>
    <r>
      <rPr>
        <b/>
        <sz val="9"/>
        <color rgb="FF1F3862"/>
        <rFont val="Times New Roman"/>
        <family val="1"/>
      </rPr>
      <t>TREINAMENTO</t>
    </r>
  </si>
  <si>
    <r>
      <rPr>
        <b/>
        <sz val="9"/>
        <color rgb="FF1F3862"/>
        <rFont val="Times New Roman"/>
        <family val="1"/>
      </rPr>
      <t>PRÊMIOS</t>
    </r>
  </si>
  <si>
    <r>
      <rPr>
        <b/>
        <sz val="9"/>
        <color rgb="FF1F3862"/>
        <rFont val="Times New Roman"/>
        <family val="1"/>
      </rPr>
      <t>OUTRAS DESPESAS DE PESSOAL</t>
    </r>
  </si>
  <si>
    <r>
      <rPr>
        <b/>
        <sz val="9"/>
        <color rgb="FF1F3862"/>
        <rFont val="Times New Roman"/>
        <family val="1"/>
      </rPr>
      <t>DESPESAS COM DIRIGENTES</t>
    </r>
  </si>
  <si>
    <r>
      <rPr>
        <b/>
        <sz val="9"/>
        <color rgb="FF1F3862"/>
        <rFont val="Times New Roman"/>
        <family val="1"/>
      </rPr>
      <t>DESPESAS COM CONSELHOS E COMITÊS ESTATUTÁRIOS</t>
    </r>
  </si>
  <si>
    <r>
      <rPr>
        <b/>
        <sz val="9"/>
        <color rgb="FF1F3862"/>
        <rFont val="Times New Roman"/>
        <family val="1"/>
      </rPr>
      <t>MATERIAIS E PRODUTOS</t>
    </r>
  </si>
  <si>
    <r>
      <rPr>
        <b/>
        <sz val="9"/>
        <color rgb="FF1F3862"/>
        <rFont val="Times New Roman"/>
        <family val="1"/>
      </rPr>
      <t>SERVIÇOS DE TERCEIROS</t>
    </r>
  </si>
  <si>
    <r>
      <rPr>
        <sz val="9"/>
        <color rgb="FF1F3862"/>
        <rFont val="Times New Roman"/>
        <family val="1"/>
      </rPr>
      <t>ENCARGOS DE DEPÓSITOS A PRAZO</t>
    </r>
  </si>
  <si>
    <r>
      <rPr>
        <sz val="9"/>
        <color rgb="FF1F3862"/>
        <rFont val="Times New Roman"/>
        <family val="1"/>
      </rPr>
      <t>ENCARGOS DE OPERAÇÕES DE CRÉDITO</t>
    </r>
  </si>
  <si>
    <r>
      <rPr>
        <sz val="9"/>
        <color rgb="FF1F3862"/>
        <rFont val="Times New Roman"/>
        <family val="1"/>
      </rPr>
      <t>ENCARGOS DE OPERAÇÕES DE OUTROS CRÉDITOS</t>
    </r>
  </si>
  <si>
    <r>
      <rPr>
        <sz val="9"/>
        <color rgb="FF1F3862"/>
        <rFont val="Times New Roman"/>
        <family val="1"/>
      </rPr>
      <t>ENCARGOS DE MÚTUOS COM EMPRESAS</t>
    </r>
  </si>
  <si>
    <r>
      <rPr>
        <sz val="9"/>
        <color rgb="FF1F3862"/>
        <rFont val="Times New Roman"/>
        <family val="1"/>
      </rPr>
      <t>ENCARGOS DE APLICAÇÕES FINANCEIRAS</t>
    </r>
  </si>
  <si>
    <r>
      <rPr>
        <sz val="9"/>
        <color rgb="FF1F3862"/>
        <rFont val="Times New Roman"/>
        <family val="1"/>
      </rPr>
      <t>ENCARGOS SOBRE RECURSOS DO TESOURO NACIONAL</t>
    </r>
  </si>
  <si>
    <r>
      <rPr>
        <sz val="9"/>
        <color rgb="FF1F3862"/>
        <rFont val="Times New Roman"/>
        <family val="1"/>
      </rPr>
      <t>ENCARGOS DE FUNDOS</t>
    </r>
  </si>
  <si>
    <r>
      <rPr>
        <sz val="9"/>
        <color rgb="FF1F3862"/>
        <rFont val="Times New Roman"/>
        <family val="1"/>
      </rPr>
      <t>ENCARGOS DE OUTROS INSTRUMENTOS DE CAPTAÇÃO</t>
    </r>
  </si>
  <si>
    <r>
      <rPr>
        <sz val="9"/>
        <color rgb="FF1F3862"/>
        <rFont val="Times New Roman"/>
        <family val="1"/>
      </rPr>
      <t>ENCARGOS COM PREVIDÊNCIA COMPLEMENTAR</t>
    </r>
  </si>
  <si>
    <r>
      <rPr>
        <sz val="9"/>
        <color rgb="FF1F3862"/>
        <rFont val="Times New Roman"/>
        <family val="1"/>
      </rPr>
      <t>OUTRAS DESPESAS FINANCEIRAS</t>
    </r>
  </si>
  <si>
    <r>
      <rPr>
        <b/>
        <sz val="9"/>
        <color rgb="FF1F3862"/>
        <rFont val="Times New Roman"/>
        <family val="1"/>
      </rPr>
      <t>OUTRAS SAÍDAS CORRENTES</t>
    </r>
  </si>
  <si>
    <r>
      <rPr>
        <sz val="9"/>
        <color rgb="FF1F3862"/>
        <rFont val="Times New Roman"/>
        <family val="1"/>
      </rPr>
      <t>ÁGUA, ENERGIA E GÁS</t>
    </r>
  </si>
  <si>
    <r>
      <rPr>
        <sz val="9"/>
        <color rgb="FF1F3862"/>
        <rFont val="Times New Roman"/>
        <family val="1"/>
      </rPr>
      <t>ALUGUEL</t>
    </r>
  </si>
  <si>
    <r>
      <rPr>
        <sz val="9"/>
        <color rgb="FF1F3862"/>
        <rFont val="Times New Roman"/>
        <family val="1"/>
      </rPr>
      <t>ARRENDAMENTO DE CURTO PRAZO E DE BAIXO VALOR</t>
    </r>
  </si>
  <si>
    <r>
      <rPr>
        <sz val="9"/>
        <color rgb="FF1F3862"/>
        <rFont val="Times New Roman"/>
        <family val="1"/>
      </rPr>
      <t>COMUNICAÇÕES</t>
    </r>
  </si>
  <si>
    <r>
      <rPr>
        <sz val="9"/>
        <color rgb="FF1F3862"/>
        <rFont val="Times New Roman"/>
        <family val="1"/>
      </rPr>
      <t>PROCESSAMENTO DE DADOS</t>
    </r>
  </si>
  <si>
    <r>
      <rPr>
        <sz val="9"/>
        <color rgb="FF1F3862"/>
        <rFont val="Times New Roman"/>
        <family val="1"/>
      </rPr>
      <t>DESPESAS DE SERVIÇOS DO SISTEMA FINANCEIRO</t>
    </r>
  </si>
  <si>
    <r>
      <rPr>
        <sz val="9"/>
        <color rgb="FF1F3862"/>
        <rFont val="Times New Roman"/>
        <family val="1"/>
      </rPr>
      <t>TRANSPORTE</t>
    </r>
  </si>
  <si>
    <r>
      <rPr>
        <sz val="9"/>
        <color rgb="FF1F3862"/>
        <rFont val="Times New Roman"/>
        <family val="1"/>
      </rPr>
      <t>VIAGENS</t>
    </r>
  </si>
  <si>
    <r>
      <rPr>
        <sz val="9"/>
        <color rgb="FF1F3862"/>
        <rFont val="Times New Roman"/>
        <family val="1"/>
      </rPr>
      <t>ESTAGIÁRIOS E APRENDIZES</t>
    </r>
  </si>
  <si>
    <r>
      <rPr>
        <sz val="9"/>
        <color rgb="FF1F3862"/>
        <rFont val="Times New Roman"/>
        <family val="1"/>
      </rPr>
      <t>MULTAS</t>
    </r>
  </si>
  <si>
    <r>
      <rPr>
        <sz val="9"/>
        <color rgb="FF1F3862"/>
        <rFont val="Times New Roman"/>
        <family val="1"/>
      </rPr>
      <t>ROYALTIES</t>
    </r>
  </si>
  <si>
    <r>
      <rPr>
        <sz val="9"/>
        <color rgb="FF1F3862"/>
        <rFont val="Times New Roman"/>
        <family val="1"/>
      </rPr>
      <t>ADIANTAMENTOS CONCEDIDOS</t>
    </r>
  </si>
  <si>
    <r>
      <rPr>
        <sz val="9"/>
        <color rgb="FF1F3862"/>
        <rFont val="Times New Roman"/>
        <family val="1"/>
      </rPr>
      <t>DISTRIBUIÇÃO DE LUCROS OU RESULTADOS</t>
    </r>
  </si>
  <si>
    <r>
      <rPr>
        <b/>
        <sz val="9"/>
        <color rgb="FF1F3862"/>
        <rFont val="Times New Roman"/>
        <family val="1"/>
      </rPr>
      <t>DEMAIS SAÍDAS CORRENTES</t>
    </r>
  </si>
  <si>
    <r>
      <rPr>
        <b/>
        <sz val="9"/>
        <color rgb="FFFFFFFF"/>
        <rFont val="Times New Roman"/>
        <family val="1"/>
      </rPr>
      <t>TOTAL DAS SAÍDAS</t>
    </r>
  </si>
  <si>
    <r>
      <rPr>
        <b/>
        <sz val="9"/>
        <color rgb="FFFFFFFF"/>
        <rFont val="Times New Roman"/>
        <family val="1"/>
      </rPr>
      <t>DISPONÍVEL FINAL</t>
    </r>
  </si>
  <si>
    <t>ANEXO I.D – FECHAMENTO DO FLUXO DE CAIXA - FEFCx</t>
  </si>
  <si>
    <t>CÓDIGO</t>
  </si>
  <si>
    <r>
      <t>DISPONÍVEL</t>
    </r>
    <r>
      <rPr>
        <sz val="9"/>
        <color rgb="FF1E3763"/>
        <rFont val="Times New Roman"/>
        <family val="1"/>
      </rPr>
      <t xml:space="preserve"> </t>
    </r>
    <r>
      <rPr>
        <b/>
        <sz val="9"/>
        <color rgb="FF1E3763"/>
        <rFont val="Times New Roman"/>
        <family val="1"/>
      </rPr>
      <t>INICIAL</t>
    </r>
  </si>
  <si>
    <r>
      <t>TOTAL</t>
    </r>
    <r>
      <rPr>
        <sz val="9"/>
        <color rgb="FF1E3763"/>
        <rFont val="Times New Roman"/>
        <family val="1"/>
      </rPr>
      <t xml:space="preserve"> </t>
    </r>
    <r>
      <rPr>
        <b/>
        <sz val="9"/>
        <color rgb="FF1E3763"/>
        <rFont val="Times New Roman"/>
        <family val="1"/>
      </rPr>
      <t>DOS</t>
    </r>
    <r>
      <rPr>
        <sz val="9"/>
        <color rgb="FF1E3763"/>
        <rFont val="Times New Roman"/>
        <family val="1"/>
      </rPr>
      <t xml:space="preserve"> </t>
    </r>
    <r>
      <rPr>
        <b/>
        <sz val="9"/>
        <color rgb="FF1E3763"/>
        <rFont val="Times New Roman"/>
        <family val="1"/>
      </rPr>
      <t>RECURSOS</t>
    </r>
  </si>
  <si>
    <r>
      <t>TOTAL</t>
    </r>
    <r>
      <rPr>
        <sz val="9"/>
        <color rgb="FF1E3763"/>
        <rFont val="Times New Roman"/>
        <family val="1"/>
      </rPr>
      <t xml:space="preserve"> </t>
    </r>
    <r>
      <rPr>
        <b/>
        <sz val="9"/>
        <color rgb="FF1E3763"/>
        <rFont val="Times New Roman"/>
        <family val="1"/>
      </rPr>
      <t>DOS</t>
    </r>
    <r>
      <rPr>
        <sz val="9"/>
        <color rgb="FF1E3763"/>
        <rFont val="Times New Roman"/>
        <family val="1"/>
      </rPr>
      <t xml:space="preserve"> </t>
    </r>
    <r>
      <rPr>
        <b/>
        <sz val="9"/>
        <color rgb="FF1E3763"/>
        <rFont val="Times New Roman"/>
        <family val="1"/>
      </rPr>
      <t>DISPÊNDIOS</t>
    </r>
  </si>
  <si>
    <t>SUBTOTAL</t>
  </si>
  <si>
    <r>
      <t>VARIAÇÃO</t>
    </r>
    <r>
      <rPr>
        <sz val="9"/>
        <color rgb="FF1E3763"/>
        <rFont val="Times New Roman"/>
        <family val="1"/>
      </rPr>
      <t xml:space="preserve"> </t>
    </r>
    <r>
      <rPr>
        <b/>
        <sz val="9"/>
        <color rgb="FF1E3763"/>
        <rFont val="Times New Roman"/>
        <family val="1"/>
      </rPr>
      <t>DAS</t>
    </r>
    <r>
      <rPr>
        <sz val="9"/>
        <color rgb="FF1E3763"/>
        <rFont val="Times New Roman"/>
        <family val="1"/>
      </rPr>
      <t xml:space="preserve"> </t>
    </r>
    <r>
      <rPr>
        <b/>
        <sz val="9"/>
        <color rgb="FF1E3763"/>
        <rFont val="Times New Roman"/>
        <family val="1"/>
      </rPr>
      <t>APLICAÇÕES</t>
    </r>
    <r>
      <rPr>
        <sz val="9"/>
        <color rgb="FF1E3763"/>
        <rFont val="Times New Roman"/>
        <family val="1"/>
      </rPr>
      <t xml:space="preserve"> </t>
    </r>
    <r>
      <rPr>
        <b/>
        <sz val="9"/>
        <color rgb="FF1E3763"/>
        <rFont val="Times New Roman"/>
        <family val="1"/>
      </rPr>
      <t>DE</t>
    </r>
    <r>
      <rPr>
        <sz val="9"/>
        <color rgb="FF1E3763"/>
        <rFont val="Times New Roman"/>
        <family val="1"/>
      </rPr>
      <t xml:space="preserve"> </t>
    </r>
    <r>
      <rPr>
        <b/>
        <sz val="9"/>
        <color rgb="FF1E3763"/>
        <rFont val="Times New Roman"/>
        <family val="1"/>
      </rPr>
      <t>RECURSOS</t>
    </r>
  </si>
  <si>
    <r>
      <t>VARIAÇÃO</t>
    </r>
    <r>
      <rPr>
        <sz val="9"/>
        <color rgb="FF1E3763"/>
        <rFont val="Times New Roman"/>
        <family val="1"/>
      </rPr>
      <t xml:space="preserve"> </t>
    </r>
    <r>
      <rPr>
        <b/>
        <sz val="9"/>
        <color rgb="FF1E3763"/>
        <rFont val="Times New Roman"/>
        <family val="1"/>
      </rPr>
      <t>DAS</t>
    </r>
    <r>
      <rPr>
        <sz val="9"/>
        <color rgb="FF1E3763"/>
        <rFont val="Times New Roman"/>
        <family val="1"/>
      </rPr>
      <t xml:space="preserve"> </t>
    </r>
    <r>
      <rPr>
        <b/>
        <sz val="9"/>
        <color rgb="FF1E3763"/>
        <rFont val="Times New Roman"/>
        <family val="1"/>
      </rPr>
      <t>ORIGENS</t>
    </r>
    <r>
      <rPr>
        <sz val="9"/>
        <color rgb="FF1E3763"/>
        <rFont val="Times New Roman"/>
        <family val="1"/>
      </rPr>
      <t xml:space="preserve"> </t>
    </r>
    <r>
      <rPr>
        <b/>
        <sz val="9"/>
        <color rgb="FF1E3763"/>
        <rFont val="Times New Roman"/>
        <family val="1"/>
      </rPr>
      <t>DE</t>
    </r>
    <r>
      <rPr>
        <sz val="9"/>
        <color rgb="FF1E3763"/>
        <rFont val="Times New Roman"/>
        <family val="1"/>
      </rPr>
      <t xml:space="preserve"> </t>
    </r>
    <r>
      <rPr>
        <b/>
        <sz val="9"/>
        <color rgb="FF1E3763"/>
        <rFont val="Times New Roman"/>
        <family val="1"/>
      </rPr>
      <t>RECURSOS</t>
    </r>
  </si>
  <si>
    <r>
      <t>AJUSTE</t>
    </r>
    <r>
      <rPr>
        <sz val="9"/>
        <color rgb="FF1E3763"/>
        <rFont val="Times New Roman"/>
        <family val="1"/>
      </rPr>
      <t xml:space="preserve"> </t>
    </r>
    <r>
      <rPr>
        <b/>
        <sz val="9"/>
        <color rgb="FF1E3763"/>
        <rFont val="Times New Roman"/>
        <family val="1"/>
      </rPr>
      <t>DE</t>
    </r>
    <r>
      <rPr>
        <sz val="9"/>
        <color rgb="FF1E3763"/>
        <rFont val="Times New Roman"/>
        <family val="1"/>
      </rPr>
      <t xml:space="preserve"> </t>
    </r>
    <r>
      <rPr>
        <b/>
        <sz val="9"/>
        <color rgb="FF1E3763"/>
        <rFont val="Times New Roman"/>
        <family val="1"/>
      </rPr>
      <t>RECEITAS</t>
    </r>
    <r>
      <rPr>
        <sz val="9"/>
        <color rgb="FF1E3763"/>
        <rFont val="Times New Roman"/>
        <family val="1"/>
      </rPr>
      <t xml:space="preserve"> </t>
    </r>
    <r>
      <rPr>
        <b/>
        <sz val="9"/>
        <color rgb="FF1E3763"/>
        <rFont val="Times New Roman"/>
        <family val="1"/>
      </rPr>
      <t>E</t>
    </r>
    <r>
      <rPr>
        <sz val="9"/>
        <color rgb="FF1E3763"/>
        <rFont val="Times New Roman"/>
        <family val="1"/>
      </rPr>
      <t xml:space="preserve"> </t>
    </r>
    <r>
      <rPr>
        <b/>
        <sz val="9"/>
        <color rgb="FF1E3763"/>
        <rFont val="Times New Roman"/>
        <family val="1"/>
      </rPr>
      <t>DESPESAS</t>
    </r>
    <r>
      <rPr>
        <sz val="9"/>
        <color rgb="FF1E3763"/>
        <rFont val="Times New Roman"/>
        <family val="1"/>
      </rPr>
      <t xml:space="preserve"> </t>
    </r>
    <r>
      <rPr>
        <b/>
        <sz val="9"/>
        <color rgb="FF1E3763"/>
        <rFont val="Times New Roman"/>
        <family val="1"/>
      </rPr>
      <t>FINANCEIRAS</t>
    </r>
  </si>
  <si>
    <r>
      <t>DISPONÍVEL</t>
    </r>
    <r>
      <rPr>
        <sz val="9"/>
        <color rgb="FFFFFFFF"/>
        <rFont val="Times New Roman"/>
        <family val="1"/>
      </rPr>
      <t xml:space="preserve"> </t>
    </r>
    <r>
      <rPr>
        <b/>
        <sz val="9"/>
        <color rgb="FFFFFFFF"/>
        <rFont val="Times New Roman"/>
        <family val="1"/>
      </rPr>
      <t>FINAL</t>
    </r>
  </si>
  <si>
    <t>ITENS ORÇAMENTÁRIOS</t>
  </si>
  <si>
    <t>DIVIDENDOS</t>
  </si>
  <si>
    <t>DESPESAS DE CAPITAL</t>
  </si>
  <si>
    <t>AMORTIZAÇÃO/LIQUIDAÇÃO DE PRINCIPAL DE OPERAÇÕES DE CRÉDITO OBTIDAS</t>
  </si>
  <si>
    <r>
      <rPr>
        <b/>
        <sz val="9"/>
        <color rgb="FF002060"/>
        <rFont val="Times New Roman"/>
        <family val="1"/>
      </rPr>
      <t>NO PAÍS</t>
    </r>
  </si>
  <si>
    <r>
      <rPr>
        <sz val="9"/>
        <color rgb="FF002060"/>
        <rFont val="Times New Roman"/>
        <family val="1"/>
      </rPr>
      <t>EMPRÉSTIMOS</t>
    </r>
  </si>
  <si>
    <t>FINANCIAMENTOS</t>
  </si>
  <si>
    <r>
      <rPr>
        <b/>
        <sz val="9"/>
        <color rgb="FF002060"/>
        <rFont val="Times New Roman"/>
        <family val="1"/>
      </rPr>
      <t>ARRENDAMENTOS</t>
    </r>
  </si>
  <si>
    <t>IMÓVEIS</t>
  </si>
  <si>
    <r>
      <rPr>
        <sz val="9"/>
        <color rgb="FF002060"/>
        <rFont val="Times New Roman"/>
        <family val="1"/>
      </rPr>
      <t>VEÍCULOS, MÓVEIS, MÁQUINAS E EQUIPAMENTOS</t>
    </r>
  </si>
  <si>
    <t>TECNOLOGIA DA INFORMAÇÃO</t>
  </si>
  <si>
    <t>OUTRAS OPERAÇÕES DE ARRENDAMENTO</t>
  </si>
  <si>
    <r>
      <rPr>
        <b/>
        <sz val="9"/>
        <color rgb="FF002060"/>
        <rFont val="Times New Roman"/>
        <family val="1"/>
      </rPr>
      <t>NO EXTERIOR</t>
    </r>
  </si>
  <si>
    <t>EMPRÉSTIMOS</t>
  </si>
  <si>
    <r>
      <rPr>
        <sz val="9"/>
        <color rgb="FF002060"/>
        <rFont val="Times New Roman"/>
        <family val="1"/>
      </rPr>
      <t>FINANCIAMENTOS</t>
    </r>
  </si>
  <si>
    <t>VEÍCULOS, MÓVEIS, MÁQUINAS E EQUIPAMENTOS</t>
  </si>
  <si>
    <r>
      <rPr>
        <b/>
        <sz val="9"/>
        <color rgb="FF002060"/>
        <rFont val="Times New Roman"/>
        <family val="1"/>
      </rPr>
      <t>AMORTIZAÇÃO/LIQUIDAÇÃO DE PRINCIPAL DE MÚTUOS OBTIDOS</t>
    </r>
  </si>
  <si>
    <t>NO PAÍS</t>
  </si>
  <si>
    <t>NO EXTERIOR</t>
  </si>
  <si>
    <t>CONCESSÃO DE OPERAÇÕES DE CRÉDITO</t>
  </si>
  <si>
    <r>
      <rPr>
        <b/>
        <sz val="9"/>
        <color rgb="FF002060"/>
        <rFont val="Times New Roman"/>
        <family val="1"/>
      </rPr>
      <t>CONCESSÃO DE OPERAÇÕES DE OUTROS CRÉDITOS</t>
    </r>
  </si>
  <si>
    <t>CONCESSÃO DE MÚTUOS COM EMPRESAS</t>
  </si>
  <si>
    <r>
      <rPr>
        <sz val="9"/>
        <color rgb="FF002060"/>
        <rFont val="Times New Roman"/>
        <family val="1"/>
      </rPr>
      <t>NO PAÍS</t>
    </r>
  </si>
  <si>
    <t>IMOBILIZADO</t>
  </si>
  <si>
    <t>MÓVEIS, MÁQUINAS E EQUIPAMENTOS</t>
  </si>
  <si>
    <t>SISTEMAS DE TECNOLOGIA DA INFORMAÇÃO</t>
  </si>
  <si>
    <t>AQUISIÇÃO E/OU DESENVOLVIMENTO DE SOFTWARES DE PROCESSAMENTO DE DADOS</t>
  </si>
  <si>
    <t>OUTROS SISTEMAS DE TECNOLOGIA DA INFORMAÇÃO</t>
  </si>
  <si>
    <t>SISTEMAS DE SEGURANÇA</t>
  </si>
  <si>
    <r>
      <rPr>
        <b/>
        <sz val="9"/>
        <color rgb="FF002060"/>
        <rFont val="Times New Roman"/>
        <family val="1"/>
      </rPr>
      <t>SISTEMAS DE COMUNICAÇÃO</t>
    </r>
  </si>
  <si>
    <r>
      <rPr>
        <b/>
        <sz val="9"/>
        <color rgb="FF002060"/>
        <rFont val="Times New Roman"/>
        <family val="1"/>
      </rPr>
      <t>SISTEMAS DE TRANSPORTE</t>
    </r>
  </si>
  <si>
    <r>
      <rPr>
        <b/>
        <sz val="9"/>
        <color rgb="FF002060"/>
        <rFont val="Times New Roman"/>
        <family val="1"/>
      </rPr>
      <t>PESSOAL DE INVESTIMENTO</t>
    </r>
  </si>
  <si>
    <t>INVESTIMENTOS NO PAC</t>
  </si>
  <si>
    <r>
      <rPr>
        <b/>
        <sz val="9"/>
        <color rgb="FF002060"/>
        <rFont val="Times New Roman"/>
        <family val="1"/>
      </rPr>
      <t>OUTROS INVESTIMENTOS NO ATIVO IMOBILIZADO</t>
    </r>
  </si>
  <si>
    <r>
      <rPr>
        <b/>
        <sz val="9"/>
        <color rgb="FF002060"/>
        <rFont val="Times New Roman"/>
        <family val="1"/>
      </rPr>
      <t>INTANGÍVEL</t>
    </r>
  </si>
  <si>
    <t>SOFTWARES</t>
  </si>
  <si>
    <r>
      <rPr>
        <sz val="9"/>
        <color rgb="FF002060"/>
        <rFont val="Times New Roman"/>
        <family val="1"/>
      </rPr>
      <t>DIREITOS POR AQUISIÇÃO DE FOLHA DE PAGAMENTO</t>
    </r>
  </si>
  <si>
    <t>DESENVOLVIMENTO DE PROJETOS</t>
  </si>
  <si>
    <t>DIREITOS SOBRE RECURSOS NATURAIS</t>
  </si>
  <si>
    <t>ÁGIO BASEADO EM EXPECTATIVA DE RENTABILIDADE FUTURA</t>
  </si>
  <si>
    <r>
      <rPr>
        <sz val="9"/>
        <color rgb="FF002060"/>
        <rFont val="Times New Roman"/>
        <family val="1"/>
      </rPr>
      <t>OUTROS INTANGÍVEIS</t>
    </r>
  </si>
  <si>
    <r>
      <rPr>
        <b/>
        <sz val="9"/>
        <color rgb="FF002060"/>
        <rFont val="Times New Roman"/>
        <family val="1"/>
      </rPr>
      <t>INVERSÕES FINANCEIRAS</t>
    </r>
  </si>
  <si>
    <r>
      <rPr>
        <b/>
        <sz val="9"/>
        <color rgb="FF002060"/>
        <rFont val="Times New Roman"/>
        <family val="1"/>
      </rPr>
      <t>SOCIEDADE CONTROLADA</t>
    </r>
  </si>
  <si>
    <t>SUBSIDIÁRIA INTEGRAL</t>
  </si>
  <si>
    <t>DEMAIS SOCIEDADES CONTROLADAS</t>
  </si>
  <si>
    <r>
      <rPr>
        <b/>
        <sz val="9"/>
        <color rgb="FF002060"/>
        <rFont val="Times New Roman"/>
        <family val="1"/>
      </rPr>
      <t>PARTICIPAÇÃO EM SOCIEDADES COLIGADAS</t>
    </r>
  </si>
  <si>
    <t>ESTATAIS ESTADUAIS</t>
  </si>
  <si>
    <r>
      <rPr>
        <b/>
        <sz val="9"/>
        <color rgb="FF002060"/>
        <rFont val="Times New Roman"/>
        <family val="1"/>
      </rPr>
      <t>EMPRESAS PRIVADAS</t>
    </r>
  </si>
  <si>
    <t>PARTICIPAÇÃO EM OUTRAS EMPRESAS PRIVADAS</t>
  </si>
  <si>
    <r>
      <rPr>
        <b/>
        <sz val="9"/>
        <color rgb="FF002060"/>
        <rFont val="Times New Roman"/>
        <family val="1"/>
      </rPr>
      <t>OUTRAS INVERSÕES FINANCEIRAS</t>
    </r>
  </si>
  <si>
    <r>
      <rPr>
        <b/>
        <sz val="9"/>
        <color rgb="FF002060"/>
        <rFont val="Times New Roman"/>
        <family val="1"/>
      </rPr>
      <t>OUTRAS DESPESAS DE CAPITAL</t>
    </r>
  </si>
  <si>
    <r>
      <rPr>
        <b/>
        <sz val="9"/>
        <color rgb="FF002060"/>
        <rFont val="Times New Roman"/>
        <family val="1"/>
      </rPr>
      <t>APLICAÇÕES FINANCEIRAS</t>
    </r>
  </si>
  <si>
    <t>TÍTULOS E VALORES MOBILIÁRIOS</t>
  </si>
  <si>
    <t>INSTRUMENTOS FINANCEIROS DERIVATIVOS</t>
  </si>
  <si>
    <t>OUTRAS APLICAÇÕES FINANCEIRAS</t>
  </si>
  <si>
    <r>
      <rPr>
        <b/>
        <sz val="9"/>
        <color rgb="FF002060"/>
        <rFont val="Times New Roman"/>
        <family val="1"/>
      </rPr>
      <t>RESGATE DE APLICAÇÕES FINANCEIRAS</t>
    </r>
  </si>
  <si>
    <t>RESGATE DE OUTRAS APLICAÇÕES FINANCEIRAS</t>
  </si>
  <si>
    <t>FUNDOS CONSTITUCIONAIS</t>
  </si>
  <si>
    <t>FUNDOS DE DESENVOLVIMENTO</t>
  </si>
  <si>
    <t>FUNDOS DO SETOR ELÉTRICO</t>
  </si>
  <si>
    <t>OUTROS FUNDOS</t>
  </si>
  <si>
    <t>DEPÓSITOS</t>
  </si>
  <si>
    <r>
      <rPr>
        <sz val="9"/>
        <color rgb="FF002060"/>
        <rFont val="Times New Roman"/>
        <family val="1"/>
      </rPr>
      <t>DEPÓSITOS À VISTA</t>
    </r>
  </si>
  <si>
    <r>
      <rPr>
        <sz val="9"/>
        <color rgb="FF002060"/>
        <rFont val="Times New Roman"/>
        <family val="1"/>
      </rPr>
      <t>DEPÓSITOS A PRAZO</t>
    </r>
  </si>
  <si>
    <r>
      <rPr>
        <sz val="9"/>
        <color rgb="FF002060"/>
        <rFont val="Times New Roman"/>
        <family val="1"/>
      </rPr>
      <t>DEPÓSITOS JUDICIAIS</t>
    </r>
  </si>
  <si>
    <t>AQUISIÇÃO DE OUTROS INSTRUMENTOS DE CAPTAÇÃO</t>
  </si>
  <si>
    <t>AQUISIÇÃO DE LETRAS</t>
  </si>
  <si>
    <t>AQUISIÇÃO DE DEBÊNTURES</t>
  </si>
  <si>
    <r>
      <rPr>
        <sz val="9"/>
        <color rgb="FF002060"/>
        <rFont val="Times New Roman"/>
        <family val="1"/>
      </rPr>
      <t>OUTRAS AQUISIÇÕES DE INTRUMENTOS DE CAPTAÇÃO</t>
    </r>
  </si>
  <si>
    <t>RESGATE DE OUTROS INSTRUMENTOS DE CAPTAÇÃO</t>
  </si>
  <si>
    <r>
      <rPr>
        <sz val="9"/>
        <color rgb="FF002060"/>
        <rFont val="Times New Roman"/>
        <family val="1"/>
      </rPr>
      <t>RESGATE DE LETRAS</t>
    </r>
  </si>
  <si>
    <t>RESGATE DE DEBÊNTURES</t>
  </si>
  <si>
    <t>OUTROS RESGATES DE INTRUMENTOS DE CAPTAÇÃO</t>
  </si>
  <si>
    <r>
      <rPr>
        <b/>
        <sz val="9"/>
        <color rgb="FF002060"/>
        <rFont val="Times New Roman"/>
        <family val="1"/>
      </rPr>
      <t>PERDAS NA ALIENAÇÃO DE VALORES E BENS</t>
    </r>
  </si>
  <si>
    <r>
      <rPr>
        <sz val="9"/>
        <color rgb="FF002060"/>
        <rFont val="Times New Roman"/>
        <family val="1"/>
      </rPr>
      <t>PERDAS NA ALIENAÇÃO DE IMOBILIZADO</t>
    </r>
  </si>
  <si>
    <t>PERDAS NA ALIENAÇÃO DO INTANGÍVEL</t>
  </si>
  <si>
    <t>PERDAS NA ALIENAÇÃO DE PARTICIPAÇÕES SOCIETÁRIAS</t>
  </si>
  <si>
    <t>OUTRAS PERDAS NA ALIENAÇÃO DE VALORES E BENS</t>
  </si>
  <si>
    <t>DESPESAS DE PARTICIPAÇÕES</t>
  </si>
  <si>
    <t>DISTRIBUIÇÃO DE LUCROS AOS ACIONISTAS</t>
  </si>
  <si>
    <t>DIVIDENDOS (Exercícios anteriores)</t>
  </si>
  <si>
    <r>
      <rPr>
        <b/>
        <sz val="9"/>
        <color rgb="FF002060"/>
        <rFont val="Times New Roman"/>
        <family val="1"/>
      </rPr>
      <t>REDUÇÃO DO PATRIMÔNIO LÍQUIDO</t>
    </r>
  </si>
  <si>
    <r>
      <rPr>
        <b/>
        <sz val="9"/>
        <color rgb="FF002060"/>
        <rFont val="Times New Roman"/>
        <family val="1"/>
      </rPr>
      <t>DEMAIS DESPESAS DE CAPITAL</t>
    </r>
  </si>
  <si>
    <t>DESPESAS DE PESSOAL</t>
  </si>
  <si>
    <r>
      <rPr>
        <b/>
        <sz val="9"/>
        <color rgb="FF002060"/>
        <rFont val="Times New Roman"/>
        <family val="1"/>
      </rPr>
      <t>REMUNERAÇÃO</t>
    </r>
  </si>
  <si>
    <r>
      <rPr>
        <b/>
        <sz val="9"/>
        <color rgb="FF002060"/>
        <rFont val="Times New Roman"/>
        <family val="1"/>
      </rPr>
      <t>SALÁRIOS</t>
    </r>
  </si>
  <si>
    <t>SALÁRIO BASE</t>
  </si>
  <si>
    <t>COMISSÕES E GRATIFICAÇÕES</t>
  </si>
  <si>
    <r>
      <rPr>
        <b/>
        <sz val="9"/>
        <color rgb="FF002060"/>
        <rFont val="Times New Roman"/>
        <family val="1"/>
      </rPr>
      <t>ADICIONAIS</t>
    </r>
  </si>
  <si>
    <r>
      <rPr>
        <b/>
        <sz val="9"/>
        <color rgb="FF002060"/>
        <rFont val="Times New Roman"/>
        <family val="1"/>
      </rPr>
      <t>13º SALÁRIO</t>
    </r>
  </si>
  <si>
    <t>FÉRIAS</t>
  </si>
  <si>
    <t>HORAS EXTRAS</t>
  </si>
  <si>
    <r>
      <rPr>
        <b/>
        <sz val="9"/>
        <color rgb="FF002060"/>
        <rFont val="Times New Roman"/>
        <family val="1"/>
      </rPr>
      <t>OUTRAS DESPESAS DE REMUNERAÇÃO</t>
    </r>
  </si>
  <si>
    <r>
      <rPr>
        <b/>
        <sz val="9"/>
        <color rgb="FF002060"/>
        <rFont val="Times New Roman"/>
        <family val="1"/>
      </rPr>
      <t>ENCARGOS SOCIAIS</t>
    </r>
  </si>
  <si>
    <t>DIREITOS DE USO, FRUIÇÃO E EXPLORAÇÃO</t>
  </si>
  <si>
    <t>CONTROLE EM CONJUNTO</t>
  </si>
  <si>
    <t>ESTATAIS FEDERAIS</t>
  </si>
  <si>
    <t>ESTATAIS MUNICIPAIS</t>
  </si>
  <si>
    <t>ACORDOS DE LENIÊNCIA - RECUPERAÇÃO DE PRINCIPAL</t>
  </si>
  <si>
    <t>CONVÊNIOS</t>
  </si>
  <si>
    <t>NOMENCLATURA DO ITEM ORÇAMENTÁRIO</t>
  </si>
  <si>
    <t>SETOR</t>
  </si>
  <si>
    <r>
      <rPr>
        <sz val="9"/>
        <color rgb="FF1E3762"/>
        <rFont val="Times New Roman"/>
        <family val="1"/>
      </rPr>
      <t>SPE/SF</t>
    </r>
  </si>
  <si>
    <r>
      <rPr>
        <sz val="9"/>
        <color rgb="FF1E3762"/>
        <rFont val="Times New Roman"/>
        <family val="1"/>
      </rPr>
      <t>DESPESAS DE CAPITAL</t>
    </r>
  </si>
  <si>
    <r>
      <rPr>
        <sz val="9"/>
        <color rgb="FF1E3762"/>
        <rFont val="Times New Roman"/>
        <family val="1"/>
      </rPr>
      <t>AMORTIZAÇÃO/LIQUIDAÇÃO DE PRINCIPAL DE OPERAÇÕES DE CRÉDITO OBTIDAS</t>
    </r>
  </si>
  <si>
    <r>
      <rPr>
        <sz val="9"/>
        <color rgb="FF1E3762"/>
        <rFont val="Times New Roman"/>
        <family val="1"/>
      </rPr>
      <t>NO PAÍS</t>
    </r>
  </si>
  <si>
    <r>
      <rPr>
        <sz val="9"/>
        <color rgb="FF1E3762"/>
        <rFont val="Times New Roman"/>
        <family val="1"/>
      </rPr>
      <t>NO EXTERIOR</t>
    </r>
  </si>
  <si>
    <r>
      <rPr>
        <sz val="9"/>
        <color rgb="FF1E3762"/>
        <rFont val="Times New Roman"/>
        <family val="1"/>
      </rPr>
      <t>AMORTIZAÇÃO/LIQUIDAÇÃO DE PRINCIPAL DE OPERAÇÕES DE OUTROS CRÉDITOS OBTIDOS</t>
    </r>
  </si>
  <si>
    <r>
      <rPr>
        <sz val="9"/>
        <color rgb="FF1E3762"/>
        <rFont val="Times New Roman"/>
        <family val="1"/>
      </rPr>
      <t>AMORTIZAÇÃO/LIQUIDAÇÃO DE PRINCIPAL DE MÚTUOS OBTIDOS</t>
    </r>
  </si>
  <si>
    <r>
      <rPr>
        <sz val="9"/>
        <color rgb="FF1E3762"/>
        <rFont val="Times New Roman"/>
        <family val="1"/>
      </rPr>
      <t>SPE</t>
    </r>
  </si>
  <si>
    <r>
      <rPr>
        <sz val="9"/>
        <color rgb="FF1E3762"/>
        <rFont val="Times New Roman"/>
        <family val="1"/>
      </rPr>
      <t>CONCESSÃO DE OPERAÇÕES DE CRÉDITO</t>
    </r>
  </si>
  <si>
    <r>
      <rPr>
        <sz val="9"/>
        <color rgb="FF1E3762"/>
        <rFont val="Times New Roman"/>
        <family val="1"/>
      </rPr>
      <t>SF</t>
    </r>
  </si>
  <si>
    <r>
      <rPr>
        <sz val="9"/>
        <color rgb="FF1E3762"/>
        <rFont val="Times New Roman"/>
        <family val="1"/>
      </rPr>
      <t>CONCESSÃO DE OPERAÇÕES DE OUTROS CRÉDITOS</t>
    </r>
  </si>
  <si>
    <r>
      <rPr>
        <sz val="9"/>
        <color rgb="FF1E3762"/>
        <rFont val="Times New Roman"/>
        <family val="1"/>
      </rPr>
      <t>CONCESSÃO DE MÚTUOS COM EMPRESAS</t>
    </r>
  </si>
  <si>
    <r>
      <rPr>
        <sz val="9"/>
        <color rgb="FF1E3762"/>
        <rFont val="Times New Roman"/>
        <family val="1"/>
      </rPr>
      <t>INVESTIMENTOS NO ATIVO IMOBILIZADO E INTANGÍVEL</t>
    </r>
  </si>
  <si>
    <r>
      <rPr>
        <sz val="9"/>
        <color rgb="FF1E3762"/>
        <rFont val="Times New Roman"/>
        <family val="1"/>
      </rPr>
      <t>IMOBILIZADO</t>
    </r>
  </si>
  <si>
    <r>
      <rPr>
        <sz val="9"/>
        <color rgb="FF1E3762"/>
        <rFont val="Times New Roman"/>
        <family val="1"/>
      </rPr>
      <t>INTANGÍVEL</t>
    </r>
  </si>
  <si>
    <r>
      <rPr>
        <sz val="9"/>
        <color rgb="FF1E3762"/>
        <rFont val="Times New Roman"/>
        <family val="1"/>
      </rPr>
      <t>INVERSÕES FINANCEIRAS</t>
    </r>
  </si>
  <si>
    <r>
      <rPr>
        <sz val="9"/>
        <color rgb="FF1E3762"/>
        <rFont val="Times New Roman"/>
        <family val="1"/>
      </rPr>
      <t>OUTRAS DESPESAS DE CAPITAL</t>
    </r>
  </si>
  <si>
    <r>
      <rPr>
        <sz val="9"/>
        <color rgb="FF1E3762"/>
        <rFont val="Times New Roman"/>
        <family val="1"/>
      </rPr>
      <t>DESPESAS CORRENTES</t>
    </r>
  </si>
  <si>
    <r>
      <rPr>
        <sz val="9"/>
        <color rgb="FF1E3762"/>
        <rFont val="Times New Roman"/>
        <family val="1"/>
      </rPr>
      <t>DESPESAS DE PESSOAL</t>
    </r>
  </si>
  <si>
    <r>
      <rPr>
        <sz val="9"/>
        <color rgb="FF1E3762"/>
        <rFont val="Times New Roman"/>
        <family val="1"/>
      </rPr>
      <t>DESPESAS COM DIRIGENTES</t>
    </r>
  </si>
  <si>
    <r>
      <rPr>
        <sz val="9"/>
        <color rgb="FF1E3762"/>
        <rFont val="Times New Roman"/>
        <family val="1"/>
      </rPr>
      <t>DESPESAS COM CONSELHOS E COMITÊS ESTATUTÁRIOS</t>
    </r>
  </si>
  <si>
    <r>
      <rPr>
        <sz val="9"/>
        <color rgb="FF1E3762"/>
        <rFont val="Times New Roman"/>
        <family val="1"/>
      </rPr>
      <t>MATERIAIS E PRODUTOS</t>
    </r>
  </si>
  <si>
    <r>
      <rPr>
        <sz val="9"/>
        <color rgb="FF1E3762"/>
        <rFont val="Times New Roman"/>
        <family val="1"/>
      </rPr>
      <t>SERVIÇOS DE TERCEIROS</t>
    </r>
  </si>
  <si>
    <r>
      <rPr>
        <sz val="9"/>
        <color rgb="FF1E3762"/>
        <rFont val="Times New Roman"/>
        <family val="1"/>
      </rPr>
      <t>TRIBUTOS</t>
    </r>
  </si>
  <si>
    <r>
      <rPr>
        <sz val="9"/>
        <color rgb="FF1E3762"/>
        <rFont val="Times New Roman"/>
        <family val="1"/>
      </rPr>
      <t>DESPESAS FINANCEIRAS</t>
    </r>
  </si>
  <si>
    <r>
      <rPr>
        <sz val="9"/>
        <color rgb="FF1E3762"/>
        <rFont val="Times New Roman"/>
        <family val="1"/>
      </rPr>
      <t>ABATIMENTOS CONCEDIDOS NA VENDA DE BENS E SERVIÇOS</t>
    </r>
  </si>
  <si>
    <r>
      <rPr>
        <sz val="9"/>
        <color rgb="FF1E3762"/>
        <rFont val="Times New Roman"/>
        <family val="1"/>
      </rPr>
      <t>OUTRAS DESPESAS CORRENTES</t>
    </r>
  </si>
  <si>
    <r>
      <rPr>
        <sz val="9"/>
        <color rgb="FF1E3762"/>
        <rFont val="Times New Roman"/>
        <family val="1"/>
      </rPr>
      <t>RECEITAS DE CAPITAL</t>
    </r>
  </si>
  <si>
    <r>
      <rPr>
        <sz val="9"/>
        <color rgb="FF1E3762"/>
        <rFont val="Times New Roman"/>
        <family val="1"/>
      </rPr>
      <t>AUMENTO DO PATRIMÔNIO LÍQUIDO</t>
    </r>
  </si>
  <si>
    <r>
      <rPr>
        <sz val="9"/>
        <color rgb="FF1E3762"/>
        <rFont val="Times New Roman"/>
        <family val="1"/>
      </rPr>
      <t>APORTES DO TESOURO NACIONAL</t>
    </r>
  </si>
  <si>
    <r>
      <rPr>
        <sz val="9"/>
        <color rgb="FF1E3762"/>
        <rFont val="Times New Roman"/>
        <family val="1"/>
      </rPr>
      <t>APORTES DE EMPRESAS ESTATAIS</t>
    </r>
  </si>
  <si>
    <r>
      <rPr>
        <sz val="9"/>
        <color rgb="FF1E3762"/>
        <rFont val="Times New Roman"/>
        <family val="1"/>
      </rPr>
      <t>OUTROS RECURSOS PARA AUMENTO DO PATRIMÔNIO LÍQUIDO</t>
    </r>
  </si>
  <si>
    <r>
      <rPr>
        <sz val="9"/>
        <color rgb="FF1E3762"/>
        <rFont val="Times New Roman"/>
        <family val="1"/>
      </rPr>
      <t>ALIENAÇÃO DE VALORES E BENS</t>
    </r>
  </si>
  <si>
    <r>
      <rPr>
        <sz val="9"/>
        <color rgb="FF1E3762"/>
        <rFont val="Times New Roman"/>
        <family val="1"/>
      </rPr>
      <t>GANHOS NA ALIENAÇÃO DE VALORES E BENS</t>
    </r>
  </si>
  <si>
    <r>
      <rPr>
        <sz val="9"/>
        <color rgb="FF1E3762"/>
        <rFont val="Times New Roman"/>
        <family val="1"/>
      </rPr>
      <t>OBTENÇÃO DE OPERAÇÕES DE CRÉDITO</t>
    </r>
  </si>
  <si>
    <r>
      <rPr>
        <sz val="9"/>
        <color rgb="FF1E3762"/>
        <rFont val="Times New Roman"/>
        <family val="1"/>
      </rPr>
      <t>OBTENÇÃO DE OPERAÇÕES DE OUTROS CRÉDITOS</t>
    </r>
  </si>
  <si>
    <r>
      <rPr>
        <sz val="9"/>
        <color rgb="FF1E3762"/>
        <rFont val="Times New Roman"/>
        <family val="1"/>
      </rPr>
      <t>OBTENÇÃO DE MÚTUOS COM EMPRESAS</t>
    </r>
  </si>
  <si>
    <r>
      <rPr>
        <sz val="9"/>
        <color rgb="FF1E3762"/>
        <rFont val="Times New Roman"/>
        <family val="1"/>
      </rPr>
      <t>AMORTIZAÇÃO/LIQUIDAÇÃO DE PRINCIPAL DE OPERAÇÕES DE CRÉDITO CONCEDIDAS</t>
    </r>
  </si>
  <si>
    <r>
      <rPr>
        <sz val="9"/>
        <color rgb="FF1E3762"/>
        <rFont val="Times New Roman"/>
        <family val="1"/>
      </rPr>
      <t>AMORTIZAÇÃO/LIQUIDAÇÃO DE OPERAÇÕES DE OUTROS CRÉDITOS CONCEDIDOS</t>
    </r>
  </si>
  <si>
    <r>
      <rPr>
        <sz val="9"/>
        <color rgb="FF1E3762"/>
        <rFont val="Times New Roman"/>
        <family val="1"/>
      </rPr>
      <t>AMORTIZAÇÃO/LIQUIDAÇÃO DE PRINCIPAL DE MÚTUOS CONCEDIDOS</t>
    </r>
  </si>
  <si>
    <r>
      <rPr>
        <sz val="9"/>
        <color rgb="FF1E3762"/>
        <rFont val="Times New Roman"/>
        <family val="1"/>
      </rPr>
      <t>EMISSÃO DE OUTROS INSTRUMENTOS DE CAPTAÇÃO</t>
    </r>
  </si>
  <si>
    <r>
      <rPr>
        <sz val="9"/>
        <color rgb="FF1E3762"/>
        <rFont val="Times New Roman"/>
        <family val="1"/>
      </rPr>
      <t>RESGATE DE OUTROS INSTRUMENTOS DE CAPTAÇÃO</t>
    </r>
  </si>
  <si>
    <r>
      <rPr>
        <sz val="9"/>
        <color rgb="FF1E3762"/>
        <rFont val="Times New Roman"/>
        <family val="1"/>
      </rPr>
      <t>SUBVENÇÕES EM OPERAÇÕES DE CRÉDITO - PRINCIPAL</t>
    </r>
  </si>
  <si>
    <r>
      <rPr>
        <sz val="9"/>
        <color rgb="FF1E3762"/>
        <rFont val="Times New Roman"/>
        <family val="1"/>
      </rPr>
      <t>APLICAÇÕES FINANCEIRAS</t>
    </r>
  </si>
  <si>
    <r>
      <rPr>
        <sz val="9"/>
        <color rgb="FF1E3762"/>
        <rFont val="Times New Roman"/>
        <family val="1"/>
      </rPr>
      <t>RESGATE DE PRINCIPAL DE APLICAÇÕES FINANCEIRAS</t>
    </r>
  </si>
  <si>
    <r>
      <rPr>
        <sz val="9"/>
        <color rgb="FF1E3762"/>
        <rFont val="Times New Roman"/>
        <family val="1"/>
      </rPr>
      <t>RECURSOS DO TESOURO NACIONAL</t>
    </r>
  </si>
  <si>
    <r>
      <rPr>
        <sz val="9"/>
        <color rgb="FF1E3762"/>
        <rFont val="Times New Roman"/>
        <family val="1"/>
      </rPr>
      <t>RECURSOS DE FUNDOS</t>
    </r>
  </si>
  <si>
    <r>
      <rPr>
        <sz val="9"/>
        <color rgb="FF1E3762"/>
        <rFont val="Times New Roman"/>
        <family val="1"/>
      </rPr>
      <t>RECURSOS PROVENIENTES DE DEPÓSITOS</t>
    </r>
  </si>
  <si>
    <r>
      <rPr>
        <sz val="9"/>
        <color rgb="FF1E3762"/>
        <rFont val="Times New Roman"/>
        <family val="1"/>
      </rPr>
      <t>RENDAS DE PARTICIPAÇÕES</t>
    </r>
  </si>
  <si>
    <r>
      <rPr>
        <sz val="9"/>
        <color rgb="FF1E3762"/>
        <rFont val="Times New Roman"/>
        <family val="1"/>
      </rPr>
      <t>PARTICIPAÇÃO NOS RESULTADOS</t>
    </r>
  </si>
  <si>
    <r>
      <rPr>
        <sz val="9"/>
        <color rgb="FF1E3762"/>
        <rFont val="Times New Roman"/>
        <family val="1"/>
      </rPr>
      <t>SUBSÍDIOS DO TESOURO NACIONAL</t>
    </r>
  </si>
  <si>
    <r>
      <rPr>
        <sz val="9"/>
        <color rgb="FF1E3762"/>
        <rFont val="Times New Roman"/>
        <family val="1"/>
      </rPr>
      <t>OUTRAS RECEITAS DE CAPITAL</t>
    </r>
  </si>
  <si>
    <r>
      <rPr>
        <sz val="9"/>
        <color rgb="FF1E3762"/>
        <rFont val="Times New Roman"/>
        <family val="1"/>
      </rPr>
      <t>RECEITAS CORRENTES</t>
    </r>
  </si>
  <si>
    <r>
      <rPr>
        <sz val="9"/>
        <color rgb="FF1E3762"/>
        <rFont val="Times New Roman"/>
        <family val="1"/>
      </rPr>
      <t>VARIAÇÃO PATRIMONIAL</t>
    </r>
  </si>
  <si>
    <r>
      <rPr>
        <sz val="9"/>
        <color rgb="FF1E3762"/>
        <rFont val="Times New Roman"/>
        <family val="1"/>
      </rPr>
      <t>AJUSTE DE RECEITAS E DESPESAS FINANCEIRAS</t>
    </r>
  </si>
  <si>
    <r>
      <rPr>
        <sz val="9"/>
        <color rgb="FF1E3762"/>
        <rFont val="Times New Roman"/>
        <family val="1"/>
      </rPr>
      <t>VARIAÇÃO DO DISPONÍVEL</t>
    </r>
  </si>
  <si>
    <r>
      <rPr>
        <b/>
        <sz val="9"/>
        <color rgb="FFFFFFFF"/>
        <rFont val="Times New Roman"/>
        <family val="1"/>
      </rPr>
      <t>TOTAL DOS USOS</t>
    </r>
  </si>
  <si>
    <r>
      <rPr>
        <b/>
        <sz val="9"/>
        <color rgb="FFFFFFFF"/>
        <rFont val="Times New Roman"/>
        <family val="1"/>
      </rPr>
      <t>TOTAL DOS FONTES</t>
    </r>
  </si>
  <si>
    <r>
      <rPr>
        <b/>
        <sz val="9"/>
        <color rgb="FFFFFFFF"/>
        <rFont val="Times New Roman"/>
        <family val="1"/>
      </rPr>
      <t>TOTAL LÍQUIDO DAS FONTES</t>
    </r>
  </si>
  <si>
    <t>OUTROS FUNDOS DE DESENVOLVIMENTO</t>
  </si>
  <si>
    <t>OUTROS FUNDOS DO SETOR ELÉTRICO</t>
  </si>
  <si>
    <r>
      <rPr>
        <sz val="9"/>
        <color rgb="FF1F3863"/>
        <rFont val="Times New Roman"/>
        <family val="1"/>
      </rPr>
      <t>ARRENDAMENTOS</t>
    </r>
  </si>
  <si>
    <t>DIVIDENDOS (Antecipação)</t>
  </si>
  <si>
    <t>CONTROLE INDIVIDUAL</t>
  </si>
  <si>
    <t>VANTAGENS PESSOAIS</t>
  </si>
  <si>
    <r>
      <rPr>
        <sz val="9"/>
        <color rgb="FF1F3863"/>
        <rFont val="Times New Roman"/>
        <family val="1"/>
      </rPr>
      <t>PLANO DE BENEFÍCIO DEFINIDO (BD)</t>
    </r>
  </si>
  <si>
    <r>
      <rPr>
        <sz val="9"/>
        <color rgb="FF1F3863"/>
        <rFont val="Times New Roman"/>
        <family val="1"/>
      </rPr>
      <t>PLANO DE CONTRIBUIÇÃO DEFINIDA (CD)</t>
    </r>
  </si>
  <si>
    <r>
      <rPr>
        <sz val="9"/>
        <color rgb="FF1F3863"/>
        <rFont val="Times New Roman"/>
        <family val="1"/>
      </rPr>
      <t>PLANO DE CONTRIBUIÇÃO VARIÁVEL (CV)</t>
    </r>
  </si>
  <si>
    <r>
      <rPr>
        <sz val="9"/>
        <color rgb="FF1F3863"/>
        <rFont val="Times New Roman"/>
        <family val="1"/>
      </rPr>
      <t>OUTRAS CONTRIBUIÇÕES EXTRAORDINÁRIAS</t>
    </r>
  </si>
  <si>
    <t>SUBVENÇÃO PARA INVESTIMENTOS</t>
  </si>
  <si>
    <t>SPE</t>
  </si>
  <si>
    <t>RESSARCIMENTO DE DESPESAS REALIZADAS EM BENEFÍCIOS DE TERCEIROS</t>
  </si>
  <si>
    <t>INVESTIMENTOS NO ATIVO IMOBILIZADO,  INTANGÍVEL E BENFEITORIAS</t>
  </si>
  <si>
    <t>BENFEITORIAS</t>
  </si>
  <si>
    <t>BENFEITORIAS EM IMÓVEIS DA UNIÃO</t>
  </si>
  <si>
    <t xml:space="preserve">SUBVENÇÃO PARA INVESTIMENTOS </t>
  </si>
  <si>
    <r>
      <rPr>
        <b/>
        <sz val="11"/>
        <color rgb="FFFFFFFF"/>
        <rFont val="Times New Roman"/>
        <family val="1"/>
      </rPr>
      <t>CÓDIGO</t>
    </r>
  </si>
  <si>
    <t>Anexo I.E - Usos e Fontes - 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</si>
</sst>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color rgb="FFFFFFFF"/>
      <name val="Times New Roman"/>
      <family val="1"/>
    </font>
    <font>
      <b/>
      <sz val="9"/>
      <color rgb="FF1F386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1F3862"/>
      <name val="Times New Roman"/>
      <family val="1"/>
    </font>
    <font>
      <sz val="11"/>
      <color theme="1"/>
      <name val="Times New Roman"/>
      <family val="1"/>
    </font>
    <font>
      <b/>
      <sz val="11"/>
      <color rgb="FF1F3862"/>
      <name val="Times New Roman"/>
      <family val="1"/>
    </font>
    <font>
      <sz val="11"/>
      <color rgb="FF1F3862"/>
      <name val="Times New Roman"/>
      <family val="1"/>
    </font>
    <font>
      <b/>
      <sz val="9"/>
      <color rgb="FFFFFFFF"/>
      <name val="Times New Roman"/>
      <family val="1"/>
    </font>
    <font>
      <sz val="8"/>
      <name val="Calibri"/>
      <family val="2"/>
      <scheme val="minor"/>
    </font>
    <font>
      <b/>
      <sz val="9"/>
      <color theme="0"/>
      <name val="Times New Roman"/>
      <family val="1"/>
    </font>
    <font>
      <b/>
      <sz val="9"/>
      <color theme="1"/>
      <name val="Calibri"/>
      <family val="2"/>
      <scheme val="minor"/>
    </font>
    <font>
      <b/>
      <sz val="10"/>
      <color rgb="FF1F3862"/>
      <name val="Times New Roman"/>
      <family val="1"/>
    </font>
    <font>
      <sz val="10"/>
      <name val="Times New Roman"/>
      <family val="1"/>
    </font>
    <font>
      <sz val="10"/>
      <color rgb="FFFFFFFF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rgb="FF1F3863"/>
      <name val="Times New Roman"/>
      <family val="1"/>
    </font>
    <font>
      <b/>
      <sz val="9"/>
      <color rgb="FF1F3863"/>
      <name val="Times New Roman"/>
      <family val="1"/>
    </font>
    <font>
      <sz val="9"/>
      <color rgb="FF1F3863"/>
      <name val="Times New Roman"/>
      <family val="1"/>
    </font>
    <font>
      <b/>
      <u/>
      <sz val="8"/>
      <color rgb="FF1F3863"/>
      <name val="Times New Roman"/>
      <family val="1"/>
    </font>
    <font>
      <b/>
      <sz val="9"/>
      <color rgb="FF002060"/>
      <name val="Times New Roman"/>
      <family val="1"/>
    </font>
    <font>
      <sz val="9"/>
      <name val="Calibri"/>
      <family val="2"/>
    </font>
    <font>
      <sz val="9"/>
      <color rgb="FF1F3862"/>
      <name val="Calibri"/>
      <family val="1"/>
    </font>
    <font>
      <b/>
      <sz val="9"/>
      <name val="Calibri"/>
      <family val="2"/>
    </font>
    <font>
      <b/>
      <sz val="9"/>
      <color rgb="FF1F3862"/>
      <name val="Calibri"/>
      <family val="1"/>
    </font>
    <font>
      <b/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9"/>
      <color rgb="FF1E3763"/>
      <name val="Times New Roman"/>
      <family val="1"/>
    </font>
    <font>
      <sz val="9"/>
      <color rgb="FF1E3763"/>
      <name val="Times New Roman"/>
      <family val="1"/>
    </font>
    <font>
      <sz val="9"/>
      <color rgb="FFFFFFFF"/>
      <name val="Times New Roman"/>
      <family val="1"/>
    </font>
    <font>
      <sz val="9"/>
      <color rgb="FF002060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theme="0"/>
      <name val="Times New Roman"/>
      <family val="1"/>
    </font>
    <font>
      <sz val="9"/>
      <color rgb="FF1E3762"/>
      <name val="Times New Roman"/>
      <family val="1"/>
    </font>
    <font>
      <sz val="10"/>
      <color rgb="FF1F3863"/>
      <name val="Times New Roman"/>
      <family val="1"/>
    </font>
    <font>
      <b/>
      <sz val="11"/>
      <color rgb="FFFFFFFF"/>
      <name val="Times New Roman"/>
      <family val="1"/>
    </font>
    <font>
      <b/>
      <sz val="11"/>
      <color rgb="FF1E3762"/>
      <name val="Times New Roman"/>
      <family val="1"/>
    </font>
    <font>
      <sz val="9"/>
      <color theme="4" tint="-0.499984740745262"/>
      <name val="Times New Roman"/>
      <family val="1"/>
    </font>
    <font>
      <b/>
      <sz val="9"/>
      <color rgb="FF1E376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1F3862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1F3863"/>
      </patternFill>
    </fill>
    <fill>
      <patternFill patternType="solid">
        <fgColor rgb="FF1E3762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theme="3" tint="0.39997558519241921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/>
      <bottom/>
      <diagonal/>
    </border>
    <border>
      <left style="thin">
        <color theme="3" tint="0.3999755851924192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8394AE"/>
      </left>
      <right/>
      <top/>
      <bottom/>
      <diagonal/>
    </border>
    <border>
      <left style="thin">
        <color rgb="FF000000"/>
      </left>
      <right/>
      <top/>
      <bottom style="thin">
        <color rgb="FF8394AE"/>
      </bottom>
      <diagonal/>
    </border>
    <border>
      <left/>
      <right style="thin">
        <color theme="3" tint="0.39997558519241921"/>
      </right>
      <top/>
      <bottom style="thin">
        <color rgb="FF8394AE"/>
      </bottom>
      <diagonal/>
    </border>
    <border>
      <left style="thin">
        <color rgb="FF000000"/>
      </left>
      <right/>
      <top style="thin">
        <color rgb="FF8394AE"/>
      </top>
      <bottom style="thin">
        <color rgb="FF000000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rgb="FF8394AE"/>
      </top>
      <bottom style="thin">
        <color rgb="FF000000"/>
      </bottom>
      <diagonal/>
    </border>
    <border>
      <left/>
      <right style="thin">
        <color theme="3" tint="0.39997558519241921"/>
      </right>
      <top style="thin">
        <color rgb="FF8394AE"/>
      </top>
      <bottom style="thin">
        <color rgb="FF000000"/>
      </bottom>
      <diagonal/>
    </border>
    <border>
      <left style="thin">
        <color rgb="FF000000"/>
      </left>
      <right style="thin">
        <color rgb="FF8494AE"/>
      </right>
      <top style="thin">
        <color rgb="FF000000"/>
      </top>
      <bottom/>
      <diagonal/>
    </border>
    <border>
      <left style="thin">
        <color rgb="FF8494AE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8494AE"/>
      </right>
      <top/>
      <bottom/>
      <diagonal/>
    </border>
    <border>
      <left style="thin">
        <color rgb="FF8494AE"/>
      </left>
      <right/>
      <top/>
      <bottom/>
      <diagonal/>
    </border>
    <border>
      <left style="thin">
        <color rgb="FF8494AE"/>
      </left>
      <right style="thin">
        <color rgb="FF8494AE"/>
      </right>
      <top/>
      <bottom/>
      <diagonal/>
    </border>
    <border>
      <left style="thin">
        <color rgb="FF000000"/>
      </left>
      <right style="thin">
        <color theme="4" tint="-0.249977111117893"/>
      </right>
      <top style="thin">
        <color rgb="FF000000"/>
      </top>
      <bottom/>
      <diagonal/>
    </border>
    <border>
      <left style="thin">
        <color rgb="FF000000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rgb="FF000000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/>
      <right style="thin">
        <color theme="4" tint="-0.249977111117893"/>
      </right>
      <top style="thin">
        <color rgb="FF000000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rgb="FF8495AF"/>
      </left>
      <right/>
      <top/>
      <bottom/>
      <diagonal/>
    </border>
    <border>
      <left/>
      <right style="thin">
        <color rgb="FF8495AF"/>
      </right>
      <top/>
      <bottom/>
      <diagonal/>
    </border>
    <border>
      <left style="thin">
        <color rgb="FF8495AF"/>
      </left>
      <right style="thin">
        <color rgb="FF8495AF"/>
      </right>
      <top/>
      <bottom/>
      <diagonal/>
    </border>
    <border>
      <left style="thin">
        <color rgb="FF8495AF"/>
      </left>
      <right style="thin">
        <color rgb="FF000000"/>
      </right>
      <top/>
      <bottom/>
      <diagonal/>
    </border>
    <border>
      <left/>
      <right/>
      <top/>
      <bottom style="thin">
        <color theme="4" tint="-0.499984740745262"/>
      </bottom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9" fillId="0" borderId="0" xfId="0" applyFont="1"/>
    <xf numFmtId="0" fontId="15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/>
    </xf>
    <xf numFmtId="0" fontId="3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2" fontId="14" fillId="4" borderId="3" xfId="0" applyNumberFormat="1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 wrapText="1"/>
    </xf>
    <xf numFmtId="3" fontId="16" fillId="0" borderId="21" xfId="0" applyNumberFormat="1" applyFont="1" applyBorder="1" applyAlignment="1">
      <alignment horizontal="center" vertical="center" shrinkToFit="1"/>
    </xf>
    <xf numFmtId="3" fontId="14" fillId="2" borderId="20" xfId="0" applyNumberFormat="1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3" fontId="16" fillId="0" borderId="23" xfId="0" applyNumberFormat="1" applyFont="1" applyBorder="1" applyAlignment="1">
      <alignment horizontal="left" vertical="center" shrinkToFit="1"/>
    </xf>
    <xf numFmtId="3" fontId="14" fillId="2" borderId="22" xfId="0" applyNumberFormat="1" applyFont="1" applyFill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0" fillId="0" borderId="23" xfId="0" applyBorder="1"/>
    <xf numFmtId="0" fontId="14" fillId="2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14" fillId="2" borderId="26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14" fillId="5" borderId="29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5" fillId="0" borderId="0" xfId="0" applyFont="1"/>
    <xf numFmtId="0" fontId="6" fillId="5" borderId="0" xfId="0" applyFont="1" applyFill="1" applyAlignment="1">
      <alignment horizontal="left" wrapText="1"/>
    </xf>
    <xf numFmtId="0" fontId="6" fillId="5" borderId="0" xfId="0" applyFont="1" applyFill="1" applyAlignment="1">
      <alignment horizontal="center"/>
    </xf>
    <xf numFmtId="0" fontId="6" fillId="5" borderId="29" xfId="0" applyFont="1" applyFill="1" applyBorder="1" applyAlignment="1">
      <alignment horizontal="left" wrapText="1"/>
    </xf>
    <xf numFmtId="0" fontId="6" fillId="5" borderId="30" xfId="0" applyFont="1" applyFill="1" applyBorder="1" applyAlignment="1">
      <alignment horizontal="center" wrapText="1"/>
    </xf>
    <xf numFmtId="3" fontId="20" fillId="0" borderId="6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3" fontId="20" fillId="0" borderId="10" xfId="0" applyNumberFormat="1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/>
    </xf>
    <xf numFmtId="3" fontId="4" fillId="6" borderId="6" xfId="0" applyNumberFormat="1" applyFont="1" applyFill="1" applyBorder="1" applyAlignment="1">
      <alignment horizontal="center" vertical="center" shrinkToFit="1"/>
    </xf>
    <xf numFmtId="0" fontId="6" fillId="6" borderId="4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center" vertical="center" wrapText="1"/>
    </xf>
    <xf numFmtId="3" fontId="4" fillId="6" borderId="12" xfId="0" applyNumberFormat="1" applyFont="1" applyFill="1" applyBorder="1" applyAlignment="1">
      <alignment horizontal="center" vertical="center" shrinkToFit="1"/>
    </xf>
    <xf numFmtId="0" fontId="6" fillId="6" borderId="13" xfId="0" applyFont="1" applyFill="1" applyBorder="1" applyAlignment="1">
      <alignment horizontal="left" vertical="center"/>
    </xf>
    <xf numFmtId="0" fontId="6" fillId="6" borderId="14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3" fontId="16" fillId="0" borderId="17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vertical="center"/>
    </xf>
    <xf numFmtId="3" fontId="16" fillId="0" borderId="6" xfId="0" applyNumberFormat="1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9" fillId="0" borderId="0" xfId="0" applyFont="1"/>
    <xf numFmtId="0" fontId="37" fillId="4" borderId="8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29" fillId="0" borderId="0" xfId="0" applyFont="1" applyAlignment="1">
      <alignment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vertical="center"/>
    </xf>
    <xf numFmtId="0" fontId="6" fillId="3" borderId="16" xfId="0" applyFont="1" applyFill="1" applyBorder="1" applyAlignment="1">
      <alignment horizontal="center" vertical="center" wrapText="1"/>
    </xf>
    <xf numFmtId="3" fontId="4" fillId="3" borderId="31" xfId="0" applyNumberFormat="1" applyFont="1" applyFill="1" applyBorder="1" applyAlignment="1">
      <alignment horizontal="center" vertical="center" shrinkToFit="1"/>
    </xf>
    <xf numFmtId="0" fontId="6" fillId="3" borderId="31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center" vertical="center" wrapText="1"/>
    </xf>
    <xf numFmtId="0" fontId="0" fillId="3" borderId="0" xfId="0" applyFill="1"/>
    <xf numFmtId="3" fontId="4" fillId="3" borderId="32" xfId="0" applyNumberFormat="1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14" fillId="5" borderId="27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top" wrapText="1"/>
    </xf>
    <xf numFmtId="3" fontId="16" fillId="0" borderId="0" xfId="0" applyNumberFormat="1" applyFont="1" applyFill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/>
    </xf>
    <xf numFmtId="0" fontId="27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/>
    <xf numFmtId="3" fontId="16" fillId="0" borderId="17" xfId="0" applyNumberFormat="1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3" fontId="20" fillId="0" borderId="6" xfId="0" applyNumberFormat="1" applyFont="1" applyFill="1" applyBorder="1" applyAlignment="1">
      <alignment horizontal="center" vertical="center" shrinkToFit="1"/>
    </xf>
    <xf numFmtId="0" fontId="24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left" vertical="center"/>
    </xf>
    <xf numFmtId="3" fontId="39" fillId="0" borderId="6" xfId="0" applyNumberFormat="1" applyFont="1" applyFill="1" applyBorder="1" applyAlignment="1">
      <alignment horizontal="center" vertical="center" shrinkToFit="1"/>
    </xf>
    <xf numFmtId="0" fontId="24" fillId="0" borderId="3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left" vertical="center" indent="1"/>
    </xf>
    <xf numFmtId="0" fontId="34" fillId="0" borderId="3" xfId="0" applyFont="1" applyFill="1" applyBorder="1" applyAlignment="1">
      <alignment horizontal="center" vertical="center" wrapText="1"/>
    </xf>
    <xf numFmtId="3" fontId="20" fillId="0" borderId="6" xfId="0" applyNumberFormat="1" applyFont="1" applyFill="1" applyBorder="1" applyAlignment="1">
      <alignment horizontal="center" shrinkToFit="1"/>
    </xf>
    <xf numFmtId="0" fontId="6" fillId="0" borderId="3" xfId="0" applyFont="1" applyFill="1" applyBorder="1" applyAlignment="1">
      <alignment horizontal="center" wrapText="1"/>
    </xf>
    <xf numFmtId="3" fontId="20" fillId="0" borderId="9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left" vertical="center"/>
    </xf>
    <xf numFmtId="3" fontId="20" fillId="0" borderId="0" xfId="0" applyNumberFormat="1" applyFont="1" applyFill="1" applyAlignment="1">
      <alignment horizontal="center" vertical="center" shrinkToFit="1"/>
    </xf>
    <xf numFmtId="0" fontId="22" fillId="0" borderId="4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center" vertical="center" wrapText="1"/>
    </xf>
    <xf numFmtId="3" fontId="39" fillId="0" borderId="0" xfId="0" applyNumberFormat="1" applyFont="1" applyFill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left" vertical="center"/>
    </xf>
    <xf numFmtId="0" fontId="24" fillId="0" borderId="1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/>
    </xf>
    <xf numFmtId="0" fontId="8" fillId="0" borderId="18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34" fillId="0" borderId="18" xfId="0" applyFont="1" applyFill="1" applyBorder="1" applyAlignment="1">
      <alignment horizontal="left" vertical="center"/>
    </xf>
    <xf numFmtId="0" fontId="34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left" vertical="center"/>
    </xf>
    <xf numFmtId="3" fontId="16" fillId="0" borderId="6" xfId="0" applyNumberFormat="1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3" fontId="40" fillId="2" borderId="3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/>
    </xf>
    <xf numFmtId="3" fontId="14" fillId="2" borderId="2" xfId="0" applyNumberFormat="1" applyFont="1" applyFill="1" applyBorder="1" applyAlignment="1">
      <alignment horizontal="right" vertical="center" wrapText="1"/>
    </xf>
    <xf numFmtId="3" fontId="14" fillId="2" borderId="1" xfId="0" applyNumberFormat="1" applyFont="1" applyFill="1" applyBorder="1" applyAlignment="1">
      <alignment horizontal="right" vertical="center" wrapText="1"/>
    </xf>
    <xf numFmtId="1" fontId="14" fillId="2" borderId="1" xfId="0" applyNumberFormat="1" applyFont="1" applyFill="1" applyBorder="1" applyAlignment="1">
      <alignment horizontal="right" vertical="center" wrapText="1"/>
    </xf>
    <xf numFmtId="1" fontId="0" fillId="0" borderId="0" xfId="0" applyNumberFormat="1" applyAlignment="1">
      <alignment horizontal="right" vertical="center"/>
    </xf>
    <xf numFmtId="1" fontId="38" fillId="0" borderId="29" xfId="0" applyNumberFormat="1" applyFont="1" applyFill="1" applyBorder="1" applyAlignment="1">
      <alignment horizontal="left" shrinkToFit="1"/>
    </xf>
    <xf numFmtId="1" fontId="38" fillId="0" borderId="29" xfId="0" applyNumberFormat="1" applyFont="1" applyFill="1" applyBorder="1" applyAlignment="1">
      <alignment horizontal="center" shrinkToFit="1"/>
    </xf>
    <xf numFmtId="3" fontId="41" fillId="0" borderId="29" xfId="0" applyNumberFormat="1" applyFont="1" applyFill="1" applyBorder="1" applyAlignment="1">
      <alignment horizontal="center" shrinkToFit="1"/>
    </xf>
    <xf numFmtId="0" fontId="7" fillId="0" borderId="29" xfId="0" applyFont="1" applyFill="1" applyBorder="1" applyAlignment="1">
      <alignment horizontal="left" wrapText="1"/>
    </xf>
    <xf numFmtId="0" fontId="7" fillId="0" borderId="29" xfId="0" applyFont="1" applyFill="1" applyBorder="1" applyAlignment="1">
      <alignment horizontal="center" wrapText="1"/>
    </xf>
    <xf numFmtId="0" fontId="35" fillId="0" borderId="0" xfId="0" applyFont="1" applyFill="1" applyAlignment="1">
      <alignment vertical="center"/>
    </xf>
    <xf numFmtId="0" fontId="7" fillId="0" borderId="29" xfId="0" applyFont="1" applyFill="1" applyBorder="1" applyAlignment="1">
      <alignment horizontal="left" vertical="center"/>
    </xf>
    <xf numFmtId="0" fontId="35" fillId="0" borderId="0" xfId="0" applyFont="1" applyFill="1"/>
    <xf numFmtId="0" fontId="7" fillId="0" borderId="29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 vertical="center" wrapText="1"/>
    </xf>
    <xf numFmtId="0" fontId="42" fillId="0" borderId="29" xfId="0" applyFont="1" applyFill="1" applyBorder="1" applyAlignment="1">
      <alignment horizontal="left" wrapText="1"/>
    </xf>
    <xf numFmtId="1" fontId="14" fillId="3" borderId="29" xfId="0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 wrapText="1"/>
    </xf>
    <xf numFmtId="43" fontId="7" fillId="0" borderId="27" xfId="0" applyNumberFormat="1" applyFont="1" applyFill="1" applyBorder="1" applyAlignment="1">
      <alignment horizontal="right"/>
    </xf>
    <xf numFmtId="43" fontId="14" fillId="3" borderId="0" xfId="0" applyNumberFormat="1" applyFont="1" applyFill="1" applyAlignment="1">
      <alignment horizontal="right"/>
    </xf>
    <xf numFmtId="43" fontId="14" fillId="3" borderId="27" xfId="0" applyNumberFormat="1" applyFont="1" applyFill="1" applyBorder="1" applyAlignment="1">
      <alignment horizontal="right"/>
    </xf>
    <xf numFmtId="43" fontId="6" fillId="0" borderId="27" xfId="0" applyNumberFormat="1" applyFont="1" applyFill="1" applyBorder="1" applyAlignment="1">
      <alignment horizontal="right"/>
    </xf>
    <xf numFmtId="43" fontId="14" fillId="5" borderId="30" xfId="0" applyNumberFormat="1" applyFont="1" applyFill="1" applyBorder="1" applyAlignment="1">
      <alignment horizontal="right" wrapText="1"/>
    </xf>
    <xf numFmtId="43" fontId="6" fillId="0" borderId="23" xfId="0" applyNumberFormat="1" applyFont="1" applyBorder="1" applyAlignment="1">
      <alignment vertical="center" wrapText="1"/>
    </xf>
    <xf numFmtId="43" fontId="14" fillId="2" borderId="22" xfId="0" applyNumberFormat="1" applyFont="1" applyFill="1" applyBorder="1" applyAlignment="1">
      <alignment horizontal="right" vertical="center" wrapText="1"/>
    </xf>
    <xf numFmtId="43" fontId="9" fillId="0" borderId="4" xfId="0" applyNumberFormat="1" applyFont="1" applyBorder="1" applyAlignment="1">
      <alignment vertical="center"/>
    </xf>
    <xf numFmtId="43" fontId="9" fillId="0" borderId="0" xfId="0" applyNumberFormat="1" applyFont="1" applyAlignment="1">
      <alignment vertical="center"/>
    </xf>
    <xf numFmtId="43" fontId="9" fillId="0" borderId="4" xfId="0" applyNumberFormat="1" applyFont="1" applyFill="1" applyBorder="1" applyAlignment="1">
      <alignment vertical="center"/>
    </xf>
    <xf numFmtId="43" fontId="30" fillId="3" borderId="33" xfId="0" applyNumberFormat="1" applyFont="1" applyFill="1" applyBorder="1" applyAlignment="1">
      <alignment vertical="center"/>
    </xf>
    <xf numFmtId="43" fontId="30" fillId="3" borderId="34" xfId="0" applyNumberFormat="1" applyFont="1" applyFill="1" applyBorder="1" applyAlignment="1">
      <alignment vertical="center"/>
    </xf>
    <xf numFmtId="43" fontId="0" fillId="0" borderId="4" xfId="0" applyNumberFormat="1" applyFill="1" applyBorder="1" applyAlignment="1">
      <alignment horizontal="right" vertical="center"/>
    </xf>
    <xf numFmtId="43" fontId="0" fillId="0" borderId="4" xfId="0" applyNumberFormat="1" applyFill="1" applyBorder="1" applyAlignment="1">
      <alignment horizontal="right"/>
    </xf>
    <xf numFmtId="43" fontId="0" fillId="0" borderId="4" xfId="0" applyNumberFormat="1" applyBorder="1" applyAlignment="1">
      <alignment horizontal="right" vertical="center"/>
    </xf>
    <xf numFmtId="43" fontId="1" fillId="6" borderId="4" xfId="0" applyNumberFormat="1" applyFont="1" applyFill="1" applyBorder="1" applyAlignment="1">
      <alignment horizontal="right" vertical="center"/>
    </xf>
    <xf numFmtId="43" fontId="0" fillId="6" borderId="4" xfId="0" applyNumberFormat="1" applyFill="1" applyBorder="1" applyAlignment="1">
      <alignment horizontal="right" vertical="center"/>
    </xf>
    <xf numFmtId="43" fontId="38" fillId="0" borderId="29" xfId="0" applyNumberFormat="1" applyFont="1" applyFill="1" applyBorder="1" applyAlignment="1">
      <alignment horizontal="right" vertical="center" shrinkToFit="1"/>
    </xf>
    <xf numFmtId="43" fontId="1" fillId="3" borderId="4" xfId="0" applyNumberFormat="1" applyFont="1" applyFill="1" applyBorder="1" applyAlignment="1">
      <alignment horizontal="right" vertical="center"/>
    </xf>
    <xf numFmtId="43" fontId="30" fillId="3" borderId="0" xfId="0" applyNumberFormat="1" applyFont="1" applyFill="1" applyAlignment="1">
      <alignment vertical="center"/>
    </xf>
    <xf numFmtId="1" fontId="43" fillId="0" borderId="29" xfId="0" applyNumberFormat="1" applyFont="1" applyFill="1" applyBorder="1" applyAlignment="1">
      <alignment horizontal="left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C5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6096</xdr:colOff>
      <xdr:row>52</xdr:row>
      <xdr:rowOff>11</xdr:rowOff>
    </xdr:from>
    <xdr:ext cx="6350" cy="889000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3900D4A8-1F43-465D-9720-855F15295BB6}"/>
            </a:ext>
          </a:extLst>
        </xdr:cNvPr>
        <xdr:cNvSpPr/>
      </xdr:nvSpPr>
      <xdr:spPr>
        <a:xfrm>
          <a:off x="6096" y="9006851"/>
          <a:ext cx="6350" cy="8890000"/>
        </a:xfrm>
        <a:custGeom>
          <a:avLst/>
          <a:gdLst/>
          <a:ahLst/>
          <a:cxnLst/>
          <a:rect l="0" t="0" r="0" b="0"/>
          <a:pathLst>
            <a:path w="6350" h="8890000">
              <a:moveTo>
                <a:pt x="6096" y="5991796"/>
              </a:moveTo>
              <a:lnTo>
                <a:pt x="0" y="5991796"/>
              </a:lnTo>
              <a:lnTo>
                <a:pt x="0" y="6153645"/>
              </a:lnTo>
              <a:lnTo>
                <a:pt x="0" y="6315189"/>
              </a:lnTo>
              <a:lnTo>
                <a:pt x="0" y="8889479"/>
              </a:lnTo>
              <a:lnTo>
                <a:pt x="6096" y="8889479"/>
              </a:lnTo>
              <a:lnTo>
                <a:pt x="6096" y="6153645"/>
              </a:lnTo>
              <a:lnTo>
                <a:pt x="6096" y="5991796"/>
              </a:lnTo>
              <a:close/>
            </a:path>
            <a:path w="6350" h="8890000">
              <a:moveTo>
                <a:pt x="6096" y="4697857"/>
              </a:moveTo>
              <a:lnTo>
                <a:pt x="0" y="4697857"/>
              </a:lnTo>
              <a:lnTo>
                <a:pt x="0" y="4860912"/>
              </a:lnTo>
              <a:lnTo>
                <a:pt x="0" y="5020932"/>
              </a:lnTo>
              <a:lnTo>
                <a:pt x="0" y="5991720"/>
              </a:lnTo>
              <a:lnTo>
                <a:pt x="6096" y="5991720"/>
              </a:lnTo>
              <a:lnTo>
                <a:pt x="6096" y="4860912"/>
              </a:lnTo>
              <a:lnTo>
                <a:pt x="6096" y="4697857"/>
              </a:lnTo>
              <a:close/>
            </a:path>
            <a:path w="6350" h="8890000">
              <a:moveTo>
                <a:pt x="6096" y="2117153"/>
              </a:moveTo>
              <a:lnTo>
                <a:pt x="0" y="2117153"/>
              </a:lnTo>
              <a:lnTo>
                <a:pt x="0" y="2283574"/>
              </a:lnTo>
              <a:lnTo>
                <a:pt x="0" y="2431402"/>
              </a:lnTo>
              <a:lnTo>
                <a:pt x="0" y="4697844"/>
              </a:lnTo>
              <a:lnTo>
                <a:pt x="6096" y="4697844"/>
              </a:lnTo>
              <a:lnTo>
                <a:pt x="6096" y="2283574"/>
              </a:lnTo>
              <a:lnTo>
                <a:pt x="6096" y="2117153"/>
              </a:lnTo>
              <a:close/>
            </a:path>
            <a:path w="6350" h="8890000">
              <a:moveTo>
                <a:pt x="6096" y="0"/>
              </a:moveTo>
              <a:lnTo>
                <a:pt x="0" y="0"/>
              </a:lnTo>
              <a:lnTo>
                <a:pt x="0" y="172148"/>
              </a:lnTo>
              <a:lnTo>
                <a:pt x="0" y="172199"/>
              </a:lnTo>
              <a:lnTo>
                <a:pt x="0" y="2117077"/>
              </a:lnTo>
              <a:lnTo>
                <a:pt x="6096" y="2117077"/>
              </a:lnTo>
              <a:lnTo>
                <a:pt x="6096" y="172148"/>
              </a:lnTo>
              <a:lnTo>
                <a:pt x="6096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1964054</xdr:colOff>
      <xdr:row>95</xdr:row>
      <xdr:rowOff>92237</xdr:rowOff>
    </xdr:from>
    <xdr:ext cx="57785" cy="762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24D9D424-7C86-4028-A4E9-7FBD81F13245}"/>
            </a:ext>
          </a:extLst>
        </xdr:cNvPr>
        <xdr:cNvSpPr/>
      </xdr:nvSpPr>
      <xdr:spPr>
        <a:xfrm>
          <a:off x="2773679" y="17894462"/>
          <a:ext cx="57785" cy="7620"/>
        </a:xfrm>
        <a:custGeom>
          <a:avLst/>
          <a:gdLst/>
          <a:ahLst/>
          <a:cxnLst/>
          <a:rect l="0" t="0" r="0" b="0"/>
          <a:pathLst>
            <a:path w="57785" h="7620">
              <a:moveTo>
                <a:pt x="55752" y="0"/>
              </a:moveTo>
              <a:lnTo>
                <a:pt x="1524" y="0"/>
              </a:lnTo>
              <a:lnTo>
                <a:pt x="1524" y="1523"/>
              </a:lnTo>
              <a:lnTo>
                <a:pt x="0" y="3047"/>
              </a:lnTo>
              <a:lnTo>
                <a:pt x="0" y="6095"/>
              </a:lnTo>
              <a:lnTo>
                <a:pt x="1524" y="6095"/>
              </a:lnTo>
              <a:lnTo>
                <a:pt x="1524" y="7619"/>
              </a:lnTo>
              <a:lnTo>
                <a:pt x="57276" y="7619"/>
              </a:lnTo>
              <a:lnTo>
                <a:pt x="57276" y="1523"/>
              </a:lnTo>
              <a:lnTo>
                <a:pt x="55752" y="0"/>
              </a:lnTo>
              <a:close/>
            </a:path>
          </a:pathLst>
        </a:custGeom>
        <a:solidFill>
          <a:srgbClr val="1F3863">
            <a:alpha val="50000"/>
          </a:srgbClr>
        </a:solidFill>
      </xdr:spPr>
    </xdr:sp>
    <xdr:clientData/>
  </xdr:oneCellAnchor>
  <xdr:oneCellAnchor>
    <xdr:from>
      <xdr:col>1</xdr:col>
      <xdr:colOff>2360295</xdr:colOff>
      <xdr:row>158</xdr:row>
      <xdr:rowOff>92871</xdr:rowOff>
    </xdr:from>
    <xdr:ext cx="57785" cy="7620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C0ABD057-84D9-4BCE-A558-86CD0A9BE968}"/>
            </a:ext>
          </a:extLst>
        </xdr:cNvPr>
        <xdr:cNvSpPr/>
      </xdr:nvSpPr>
      <xdr:spPr>
        <a:xfrm>
          <a:off x="3169920" y="29896596"/>
          <a:ext cx="57785" cy="7620"/>
        </a:xfrm>
        <a:custGeom>
          <a:avLst/>
          <a:gdLst/>
          <a:ahLst/>
          <a:cxnLst/>
          <a:rect l="0" t="0" r="0" b="0"/>
          <a:pathLst>
            <a:path w="57785" h="7620">
              <a:moveTo>
                <a:pt x="55753" y="0"/>
              </a:moveTo>
              <a:lnTo>
                <a:pt x="0" y="0"/>
              </a:lnTo>
              <a:lnTo>
                <a:pt x="0" y="7620"/>
              </a:lnTo>
              <a:lnTo>
                <a:pt x="55753" y="7620"/>
              </a:lnTo>
              <a:lnTo>
                <a:pt x="55753" y="6096"/>
              </a:lnTo>
              <a:lnTo>
                <a:pt x="57277" y="4572"/>
              </a:lnTo>
              <a:lnTo>
                <a:pt x="57277" y="1524"/>
              </a:lnTo>
              <a:lnTo>
                <a:pt x="55753" y="1524"/>
              </a:lnTo>
              <a:lnTo>
                <a:pt x="55753" y="0"/>
              </a:lnTo>
              <a:close/>
            </a:path>
          </a:pathLst>
        </a:custGeom>
        <a:solidFill>
          <a:srgbClr val="1F3863">
            <a:alpha val="50000"/>
          </a:srgbClr>
        </a:solidFill>
      </xdr:spPr>
    </xdr:sp>
    <xdr:clientData/>
  </xdr:oneCellAnchor>
  <xdr:oneCellAnchor>
    <xdr:from>
      <xdr:col>0</xdr:col>
      <xdr:colOff>0</xdr:colOff>
      <xdr:row>166</xdr:row>
      <xdr:rowOff>0</xdr:rowOff>
    </xdr:from>
    <xdr:ext cx="9525" cy="8313420"/>
    <xdr:sp macro="" textlink="">
      <xdr:nvSpPr>
        <xdr:cNvPr id="4" name="Shape 7">
          <a:extLst>
            <a:ext uri="{FF2B5EF4-FFF2-40B4-BE49-F238E27FC236}">
              <a16:creationId xmlns:a16="http://schemas.microsoft.com/office/drawing/2014/main" id="{876B1646-D7F7-4556-9338-8998F9E874C8}"/>
            </a:ext>
          </a:extLst>
        </xdr:cNvPr>
        <xdr:cNvSpPr/>
      </xdr:nvSpPr>
      <xdr:spPr>
        <a:xfrm>
          <a:off x="0" y="31327725"/>
          <a:ext cx="9525" cy="8313420"/>
        </a:xfrm>
        <a:custGeom>
          <a:avLst/>
          <a:gdLst/>
          <a:ahLst/>
          <a:cxnLst/>
          <a:rect l="0" t="0" r="0" b="0"/>
          <a:pathLst>
            <a:path w="9525" h="8313420">
              <a:moveTo>
                <a:pt x="9144" y="8010157"/>
              </a:moveTo>
              <a:lnTo>
                <a:pt x="0" y="8010157"/>
              </a:lnTo>
              <a:lnTo>
                <a:pt x="0" y="8161020"/>
              </a:lnTo>
              <a:lnTo>
                <a:pt x="0" y="8313420"/>
              </a:lnTo>
              <a:lnTo>
                <a:pt x="9144" y="8313420"/>
              </a:lnTo>
              <a:lnTo>
                <a:pt x="9144" y="8161020"/>
              </a:lnTo>
              <a:lnTo>
                <a:pt x="9144" y="8010157"/>
              </a:lnTo>
              <a:close/>
            </a:path>
            <a:path w="9525" h="8313420">
              <a:moveTo>
                <a:pt x="9144" y="6947675"/>
              </a:moveTo>
              <a:lnTo>
                <a:pt x="0" y="6947675"/>
              </a:lnTo>
              <a:lnTo>
                <a:pt x="0" y="7098538"/>
              </a:lnTo>
              <a:lnTo>
                <a:pt x="0" y="7250938"/>
              </a:lnTo>
              <a:lnTo>
                <a:pt x="0" y="8010144"/>
              </a:lnTo>
              <a:lnTo>
                <a:pt x="9144" y="8010144"/>
              </a:lnTo>
              <a:lnTo>
                <a:pt x="9144" y="7098538"/>
              </a:lnTo>
              <a:lnTo>
                <a:pt x="9144" y="6947675"/>
              </a:lnTo>
              <a:close/>
            </a:path>
            <a:path w="9525" h="8313420">
              <a:moveTo>
                <a:pt x="9144" y="5885142"/>
              </a:moveTo>
              <a:lnTo>
                <a:pt x="0" y="5885142"/>
              </a:lnTo>
              <a:lnTo>
                <a:pt x="0" y="6036310"/>
              </a:lnTo>
              <a:lnTo>
                <a:pt x="0" y="6188710"/>
              </a:lnTo>
              <a:lnTo>
                <a:pt x="0" y="6947662"/>
              </a:lnTo>
              <a:lnTo>
                <a:pt x="9144" y="6947662"/>
              </a:lnTo>
              <a:lnTo>
                <a:pt x="9144" y="6036310"/>
              </a:lnTo>
              <a:lnTo>
                <a:pt x="9144" y="5885142"/>
              </a:lnTo>
              <a:close/>
            </a:path>
            <a:path w="9525" h="8313420">
              <a:moveTo>
                <a:pt x="9144" y="2089734"/>
              </a:moveTo>
              <a:lnTo>
                <a:pt x="0" y="2089734"/>
              </a:lnTo>
              <a:lnTo>
                <a:pt x="0" y="2242439"/>
              </a:lnTo>
              <a:lnTo>
                <a:pt x="0" y="2393315"/>
              </a:lnTo>
              <a:lnTo>
                <a:pt x="0" y="5885053"/>
              </a:lnTo>
              <a:lnTo>
                <a:pt x="9144" y="5885053"/>
              </a:lnTo>
              <a:lnTo>
                <a:pt x="9144" y="2242439"/>
              </a:lnTo>
              <a:lnTo>
                <a:pt x="9144" y="2089734"/>
              </a:lnTo>
              <a:close/>
            </a:path>
            <a:path w="9525" h="8313420">
              <a:moveTo>
                <a:pt x="9144" y="0"/>
              </a:moveTo>
              <a:lnTo>
                <a:pt x="0" y="0"/>
              </a:lnTo>
              <a:lnTo>
                <a:pt x="0" y="161493"/>
              </a:lnTo>
              <a:lnTo>
                <a:pt x="0" y="161544"/>
              </a:lnTo>
              <a:lnTo>
                <a:pt x="0" y="2089658"/>
              </a:lnTo>
              <a:lnTo>
                <a:pt x="9144" y="2089658"/>
              </a:lnTo>
              <a:lnTo>
                <a:pt x="9144" y="161493"/>
              </a:lnTo>
              <a:lnTo>
                <a:pt x="9144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</xdr:col>
      <xdr:colOff>1964054</xdr:colOff>
      <xdr:row>273</xdr:row>
      <xdr:rowOff>92109</xdr:rowOff>
    </xdr:from>
    <xdr:ext cx="57785" cy="7620"/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E0A294DE-B81F-4F8C-9479-FAB40A022968}"/>
            </a:ext>
          </a:extLst>
        </xdr:cNvPr>
        <xdr:cNvSpPr/>
      </xdr:nvSpPr>
      <xdr:spPr>
        <a:xfrm>
          <a:off x="2773679" y="51803334"/>
          <a:ext cx="57785" cy="7620"/>
        </a:xfrm>
        <a:custGeom>
          <a:avLst/>
          <a:gdLst/>
          <a:ahLst/>
          <a:cxnLst/>
          <a:rect l="0" t="0" r="0" b="0"/>
          <a:pathLst>
            <a:path w="57785" h="7620">
              <a:moveTo>
                <a:pt x="57276" y="0"/>
              </a:moveTo>
              <a:lnTo>
                <a:pt x="1524" y="0"/>
              </a:lnTo>
              <a:lnTo>
                <a:pt x="1524" y="1524"/>
              </a:lnTo>
              <a:lnTo>
                <a:pt x="0" y="1524"/>
              </a:lnTo>
              <a:lnTo>
                <a:pt x="0" y="4572"/>
              </a:lnTo>
              <a:lnTo>
                <a:pt x="1524" y="6096"/>
              </a:lnTo>
              <a:lnTo>
                <a:pt x="1524" y="7620"/>
              </a:lnTo>
              <a:lnTo>
                <a:pt x="55752" y="7620"/>
              </a:lnTo>
              <a:lnTo>
                <a:pt x="57276" y="6096"/>
              </a:lnTo>
              <a:lnTo>
                <a:pt x="57276" y="0"/>
              </a:lnTo>
              <a:close/>
            </a:path>
          </a:pathLst>
        </a:custGeom>
        <a:solidFill>
          <a:srgbClr val="1F3863">
            <a:alpha val="50000"/>
          </a:srgbClr>
        </a:solidFill>
      </xdr:spPr>
    </xdr:sp>
    <xdr:clientData/>
  </xdr:oneCellAnchor>
  <xdr:oneCellAnchor>
    <xdr:from>
      <xdr:col>1</xdr:col>
      <xdr:colOff>2381884</xdr:colOff>
      <xdr:row>275</xdr:row>
      <xdr:rowOff>91474</xdr:rowOff>
    </xdr:from>
    <xdr:ext cx="71755" cy="10795"/>
    <xdr:sp macro="" textlink="">
      <xdr:nvSpPr>
        <xdr:cNvPr id="6" name="Shape 9">
          <a:extLst>
            <a:ext uri="{FF2B5EF4-FFF2-40B4-BE49-F238E27FC236}">
              <a16:creationId xmlns:a16="http://schemas.microsoft.com/office/drawing/2014/main" id="{9A02AF44-074F-4D7F-AD2C-6F741FF78E3F}"/>
            </a:ext>
          </a:extLst>
        </xdr:cNvPr>
        <xdr:cNvSpPr/>
      </xdr:nvSpPr>
      <xdr:spPr>
        <a:xfrm>
          <a:off x="3191509" y="52183699"/>
          <a:ext cx="71755" cy="10795"/>
        </a:xfrm>
        <a:custGeom>
          <a:avLst/>
          <a:gdLst/>
          <a:ahLst/>
          <a:cxnLst/>
          <a:rect l="0" t="0" r="0" b="0"/>
          <a:pathLst>
            <a:path w="71755" h="10795">
              <a:moveTo>
                <a:pt x="70103" y="0"/>
              </a:moveTo>
              <a:lnTo>
                <a:pt x="0" y="0"/>
              </a:lnTo>
              <a:lnTo>
                <a:pt x="0" y="10667"/>
              </a:lnTo>
              <a:lnTo>
                <a:pt x="70103" y="10667"/>
              </a:lnTo>
              <a:lnTo>
                <a:pt x="70103" y="7619"/>
              </a:lnTo>
              <a:lnTo>
                <a:pt x="71627" y="7619"/>
              </a:lnTo>
              <a:lnTo>
                <a:pt x="71627" y="3047"/>
              </a:lnTo>
              <a:lnTo>
                <a:pt x="70103" y="3047"/>
              </a:lnTo>
              <a:lnTo>
                <a:pt x="70103" y="0"/>
              </a:lnTo>
              <a:close/>
            </a:path>
          </a:pathLst>
        </a:custGeom>
        <a:solidFill>
          <a:srgbClr val="1F3863">
            <a:alpha val="50000"/>
          </a:srgbClr>
        </a:solidFill>
      </xdr:spPr>
    </xdr:sp>
    <xdr:clientData/>
  </xdr:oneCellAnchor>
  <xdr:oneCellAnchor>
    <xdr:from>
      <xdr:col>0</xdr:col>
      <xdr:colOff>0</xdr:colOff>
      <xdr:row>232</xdr:row>
      <xdr:rowOff>12</xdr:rowOff>
    </xdr:from>
    <xdr:ext cx="9525" cy="8834755"/>
    <xdr:sp macro="" textlink="">
      <xdr:nvSpPr>
        <xdr:cNvPr id="7" name="Shape 10">
          <a:extLst>
            <a:ext uri="{FF2B5EF4-FFF2-40B4-BE49-F238E27FC236}">
              <a16:creationId xmlns:a16="http://schemas.microsoft.com/office/drawing/2014/main" id="{C8D1F033-26CF-4D9C-8B63-E1539D018713}"/>
            </a:ext>
          </a:extLst>
        </xdr:cNvPr>
        <xdr:cNvSpPr/>
      </xdr:nvSpPr>
      <xdr:spPr>
        <a:xfrm>
          <a:off x="0" y="43900737"/>
          <a:ext cx="9525" cy="8834755"/>
        </a:xfrm>
        <a:custGeom>
          <a:avLst/>
          <a:gdLst/>
          <a:ahLst/>
          <a:cxnLst/>
          <a:rect l="0" t="0" r="0" b="0"/>
          <a:pathLst>
            <a:path w="9525" h="8834755">
              <a:moveTo>
                <a:pt x="9144" y="8522208"/>
              </a:moveTo>
              <a:lnTo>
                <a:pt x="0" y="8522208"/>
              </a:lnTo>
              <a:lnTo>
                <a:pt x="0" y="8683739"/>
              </a:lnTo>
              <a:lnTo>
                <a:pt x="0" y="8834615"/>
              </a:lnTo>
              <a:lnTo>
                <a:pt x="9144" y="8834615"/>
              </a:lnTo>
              <a:lnTo>
                <a:pt x="9144" y="8683739"/>
              </a:lnTo>
              <a:lnTo>
                <a:pt x="9144" y="8522208"/>
              </a:lnTo>
              <a:close/>
            </a:path>
            <a:path w="9525" h="8834755">
              <a:moveTo>
                <a:pt x="9144" y="7061962"/>
              </a:moveTo>
              <a:lnTo>
                <a:pt x="0" y="7061962"/>
              </a:lnTo>
              <a:lnTo>
                <a:pt x="0" y="7229589"/>
              </a:lnTo>
              <a:lnTo>
                <a:pt x="0" y="7391133"/>
              </a:lnTo>
              <a:lnTo>
                <a:pt x="0" y="8522195"/>
              </a:lnTo>
              <a:lnTo>
                <a:pt x="9144" y="8522195"/>
              </a:lnTo>
              <a:lnTo>
                <a:pt x="9144" y="7229589"/>
              </a:lnTo>
              <a:lnTo>
                <a:pt x="9144" y="7061962"/>
              </a:lnTo>
              <a:close/>
            </a:path>
            <a:path w="9525" h="8834755">
              <a:moveTo>
                <a:pt x="9144" y="5894260"/>
              </a:moveTo>
              <a:lnTo>
                <a:pt x="0" y="5894260"/>
              </a:lnTo>
              <a:lnTo>
                <a:pt x="0" y="6066777"/>
              </a:lnTo>
              <a:lnTo>
                <a:pt x="0" y="6237465"/>
              </a:lnTo>
              <a:lnTo>
                <a:pt x="0" y="7061949"/>
              </a:lnTo>
              <a:lnTo>
                <a:pt x="9144" y="7061949"/>
              </a:lnTo>
              <a:lnTo>
                <a:pt x="9144" y="6066777"/>
              </a:lnTo>
              <a:lnTo>
                <a:pt x="9144" y="5894260"/>
              </a:lnTo>
              <a:close/>
            </a:path>
            <a:path w="9525" h="8834755">
              <a:moveTo>
                <a:pt x="9144" y="2112581"/>
              </a:moveTo>
              <a:lnTo>
                <a:pt x="0" y="2112581"/>
              </a:lnTo>
              <a:lnTo>
                <a:pt x="0" y="2274430"/>
              </a:lnTo>
              <a:lnTo>
                <a:pt x="0" y="2435974"/>
              </a:lnTo>
              <a:lnTo>
                <a:pt x="0" y="5894184"/>
              </a:lnTo>
              <a:lnTo>
                <a:pt x="9144" y="5894184"/>
              </a:lnTo>
              <a:lnTo>
                <a:pt x="9144" y="2274430"/>
              </a:lnTo>
              <a:lnTo>
                <a:pt x="9144" y="2112581"/>
              </a:lnTo>
              <a:close/>
            </a:path>
            <a:path w="9525" h="8834755">
              <a:moveTo>
                <a:pt x="9144" y="0"/>
              </a:moveTo>
              <a:lnTo>
                <a:pt x="0" y="0"/>
              </a:lnTo>
              <a:lnTo>
                <a:pt x="0" y="172148"/>
              </a:lnTo>
              <a:lnTo>
                <a:pt x="0" y="172199"/>
              </a:lnTo>
              <a:lnTo>
                <a:pt x="0" y="2112505"/>
              </a:lnTo>
              <a:lnTo>
                <a:pt x="9144" y="2112505"/>
              </a:lnTo>
              <a:lnTo>
                <a:pt x="9144" y="172148"/>
              </a:lnTo>
              <a:lnTo>
                <a:pt x="9144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FD80B-F6AE-4D02-8C23-6DBB212B62DA}">
  <dimension ref="A1:P155"/>
  <sheetViews>
    <sheetView topLeftCell="A72" workbookViewId="0">
      <selection activeCell="B91" sqref="B91"/>
    </sheetView>
  </sheetViews>
  <sheetFormatPr defaultRowHeight="15" x14ac:dyDescent="0.25"/>
  <cols>
    <col min="1" max="1" width="12.28515625" style="65" bestFit="1" customWidth="1"/>
    <col min="2" max="2" width="80.7109375" style="124" customWidth="1"/>
    <col min="3" max="3" width="7.28515625" style="1" bestFit="1" customWidth="1"/>
    <col min="4" max="4" width="8.85546875" style="6"/>
    <col min="5" max="5" width="11.5703125" style="6" customWidth="1"/>
    <col min="6" max="11" width="8.85546875" style="6"/>
    <col min="12" max="13" width="10.7109375" style="6" customWidth="1"/>
    <col min="14" max="14" width="11.42578125" style="6" customWidth="1"/>
    <col min="15" max="15" width="11.28515625" style="6" customWidth="1"/>
    <col min="16" max="16" width="8.85546875" style="128"/>
  </cols>
  <sheetData>
    <row r="1" spans="1:16" ht="15" customHeight="1" x14ac:dyDescent="0.25">
      <c r="A1" s="81" t="s">
        <v>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s="2" customFormat="1" ht="14.25" x14ac:dyDescent="0.2">
      <c r="A2" s="122" t="s">
        <v>651</v>
      </c>
      <c r="B2" s="62" t="s">
        <v>132</v>
      </c>
      <c r="C2" s="3" t="s">
        <v>133</v>
      </c>
      <c r="D2" s="125" t="s">
        <v>134</v>
      </c>
      <c r="E2" s="125" t="s">
        <v>135</v>
      </c>
      <c r="F2" s="126" t="s">
        <v>136</v>
      </c>
      <c r="G2" s="126" t="s">
        <v>137</v>
      </c>
      <c r="H2" s="126" t="s">
        <v>138</v>
      </c>
      <c r="I2" s="126" t="s">
        <v>139</v>
      </c>
      <c r="J2" s="126" t="s">
        <v>140</v>
      </c>
      <c r="K2" s="126" t="s">
        <v>141</v>
      </c>
      <c r="L2" s="126" t="s">
        <v>142</v>
      </c>
      <c r="M2" s="126" t="s">
        <v>143</v>
      </c>
      <c r="N2" s="126" t="s">
        <v>144</v>
      </c>
      <c r="O2" s="126" t="s">
        <v>145</v>
      </c>
      <c r="P2" s="127" t="s">
        <v>146</v>
      </c>
    </row>
    <row r="3" spans="1:16" s="86" customFormat="1" x14ac:dyDescent="0.25">
      <c r="A3" s="93">
        <v>1100000000</v>
      </c>
      <c r="B3" s="129" t="s">
        <v>4</v>
      </c>
      <c r="C3" s="130" t="s">
        <v>351</v>
      </c>
      <c r="D3" s="159">
        <f>D4+D10+D15+D20+D29+D30+D33+D36+D37+D40+D44+D48+D49+D53+D57+D58+D79+D83+D84+D88+D87+D90+D92</f>
        <v>0</v>
      </c>
      <c r="E3" s="159">
        <f t="shared" ref="E3:O3" si="0">E4+E10+E15+E20+E29+E30+E33+E36+E37+E40+E44+E48+E49+E53+E57+E58+E79+E83+E84+E88+E87+E90+E92</f>
        <v>0</v>
      </c>
      <c r="F3" s="159">
        <f t="shared" si="0"/>
        <v>0</v>
      </c>
      <c r="G3" s="159">
        <f t="shared" si="0"/>
        <v>0</v>
      </c>
      <c r="H3" s="159">
        <f t="shared" si="0"/>
        <v>0</v>
      </c>
      <c r="I3" s="159">
        <f t="shared" si="0"/>
        <v>0</v>
      </c>
      <c r="J3" s="159">
        <f t="shared" si="0"/>
        <v>0</v>
      </c>
      <c r="K3" s="159">
        <f t="shared" si="0"/>
        <v>0</v>
      </c>
      <c r="L3" s="159">
        <f t="shared" si="0"/>
        <v>0</v>
      </c>
      <c r="M3" s="159">
        <f t="shared" si="0"/>
        <v>0</v>
      </c>
      <c r="N3" s="159">
        <f t="shared" si="0"/>
        <v>0</v>
      </c>
      <c r="O3" s="159">
        <f t="shared" si="0"/>
        <v>0</v>
      </c>
      <c r="P3" s="159">
        <f>SUM(D3:O3)</f>
        <v>0</v>
      </c>
    </row>
    <row r="4" spans="1:16" s="86" customFormat="1" x14ac:dyDescent="0.25">
      <c r="A4" s="131">
        <v>1100010000</v>
      </c>
      <c r="B4" s="129" t="s">
        <v>5</v>
      </c>
      <c r="C4" s="130" t="s">
        <v>7</v>
      </c>
      <c r="D4" s="159">
        <f>D5+D6+D9</f>
        <v>0</v>
      </c>
      <c r="E4" s="159">
        <f t="shared" ref="E4:O4" si="1">E5+E6+E9</f>
        <v>0</v>
      </c>
      <c r="F4" s="159">
        <f t="shared" si="1"/>
        <v>0</v>
      </c>
      <c r="G4" s="159">
        <f t="shared" si="1"/>
        <v>0</v>
      </c>
      <c r="H4" s="159">
        <f t="shared" si="1"/>
        <v>0</v>
      </c>
      <c r="I4" s="159">
        <f t="shared" si="1"/>
        <v>0</v>
      </c>
      <c r="J4" s="159">
        <f t="shared" si="1"/>
        <v>0</v>
      </c>
      <c r="K4" s="159">
        <f t="shared" si="1"/>
        <v>0</v>
      </c>
      <c r="L4" s="159">
        <f t="shared" si="1"/>
        <v>0</v>
      </c>
      <c r="M4" s="159">
        <f t="shared" si="1"/>
        <v>0</v>
      </c>
      <c r="N4" s="159">
        <f t="shared" si="1"/>
        <v>0</v>
      </c>
      <c r="O4" s="159">
        <f t="shared" si="1"/>
        <v>0</v>
      </c>
      <c r="P4" s="159">
        <f t="shared" ref="P4:P67" si="2">SUM(D4:O4)</f>
        <v>0</v>
      </c>
    </row>
    <row r="5" spans="1:16" s="86" customFormat="1" x14ac:dyDescent="0.25">
      <c r="A5" s="93">
        <v>1100010100</v>
      </c>
      <c r="B5" s="129" t="s">
        <v>6</v>
      </c>
      <c r="C5" s="130" t="s">
        <v>7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>
        <f t="shared" si="2"/>
        <v>0</v>
      </c>
    </row>
    <row r="6" spans="1:16" s="86" customFormat="1" x14ac:dyDescent="0.25">
      <c r="A6" s="131">
        <v>1100010200</v>
      </c>
      <c r="B6" s="129" t="s">
        <v>8</v>
      </c>
      <c r="C6" s="130" t="s">
        <v>7</v>
      </c>
      <c r="D6" s="159">
        <f>D7+D8</f>
        <v>0</v>
      </c>
      <c r="E6" s="159">
        <f t="shared" ref="E6:O6" si="3">E7+E8</f>
        <v>0</v>
      </c>
      <c r="F6" s="159">
        <f t="shared" si="3"/>
        <v>0</v>
      </c>
      <c r="G6" s="159">
        <f t="shared" si="3"/>
        <v>0</v>
      </c>
      <c r="H6" s="159">
        <f t="shared" si="3"/>
        <v>0</v>
      </c>
      <c r="I6" s="159">
        <f t="shared" si="3"/>
        <v>0</v>
      </c>
      <c r="J6" s="159">
        <f t="shared" si="3"/>
        <v>0</v>
      </c>
      <c r="K6" s="159">
        <f t="shared" si="3"/>
        <v>0</v>
      </c>
      <c r="L6" s="159">
        <f t="shared" si="3"/>
        <v>0</v>
      </c>
      <c r="M6" s="159">
        <f t="shared" si="3"/>
        <v>0</v>
      </c>
      <c r="N6" s="159">
        <f t="shared" si="3"/>
        <v>0</v>
      </c>
      <c r="O6" s="159">
        <f t="shared" si="3"/>
        <v>0</v>
      </c>
      <c r="P6" s="159">
        <f t="shared" si="2"/>
        <v>0</v>
      </c>
    </row>
    <row r="7" spans="1:16" s="86" customFormat="1" x14ac:dyDescent="0.25">
      <c r="A7" s="93">
        <v>1100010210</v>
      </c>
      <c r="B7" s="129" t="s">
        <v>9</v>
      </c>
      <c r="C7" s="130" t="s">
        <v>7</v>
      </c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>
        <f t="shared" si="2"/>
        <v>0</v>
      </c>
    </row>
    <row r="8" spans="1:16" s="86" customFormat="1" x14ac:dyDescent="0.25">
      <c r="A8" s="131">
        <v>1100010220</v>
      </c>
      <c r="B8" s="129" t="s">
        <v>10</v>
      </c>
      <c r="C8" s="130" t="s">
        <v>7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>
        <f t="shared" si="2"/>
        <v>0</v>
      </c>
    </row>
    <row r="9" spans="1:16" s="86" customFormat="1" x14ac:dyDescent="0.25">
      <c r="A9" s="93">
        <v>1100019000</v>
      </c>
      <c r="B9" s="129" t="s">
        <v>11</v>
      </c>
      <c r="C9" s="130" t="s">
        <v>7</v>
      </c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>
        <f t="shared" si="2"/>
        <v>0</v>
      </c>
    </row>
    <row r="10" spans="1:16" s="86" customFormat="1" x14ac:dyDescent="0.25">
      <c r="A10" s="131">
        <v>1100020000</v>
      </c>
      <c r="B10" s="129" t="s">
        <v>12</v>
      </c>
      <c r="C10" s="130" t="s">
        <v>7</v>
      </c>
      <c r="D10" s="159">
        <f>D11+D12+D13+D14</f>
        <v>0</v>
      </c>
      <c r="E10" s="159">
        <f t="shared" ref="E10:O10" si="4">E11+E12+E13+E14</f>
        <v>0</v>
      </c>
      <c r="F10" s="159">
        <f t="shared" si="4"/>
        <v>0</v>
      </c>
      <c r="G10" s="159">
        <f t="shared" si="4"/>
        <v>0</v>
      </c>
      <c r="H10" s="159">
        <f t="shared" si="4"/>
        <v>0</v>
      </c>
      <c r="I10" s="159">
        <f t="shared" si="4"/>
        <v>0</v>
      </c>
      <c r="J10" s="159">
        <f t="shared" si="4"/>
        <v>0</v>
      </c>
      <c r="K10" s="159">
        <f t="shared" si="4"/>
        <v>0</v>
      </c>
      <c r="L10" s="159">
        <f t="shared" si="4"/>
        <v>0</v>
      </c>
      <c r="M10" s="159">
        <f t="shared" si="4"/>
        <v>0</v>
      </c>
      <c r="N10" s="159">
        <f t="shared" si="4"/>
        <v>0</v>
      </c>
      <c r="O10" s="159">
        <f t="shared" si="4"/>
        <v>0</v>
      </c>
      <c r="P10" s="159">
        <f t="shared" si="2"/>
        <v>0</v>
      </c>
    </row>
    <row r="11" spans="1:16" s="86" customFormat="1" x14ac:dyDescent="0.25">
      <c r="A11" s="93">
        <v>1100020100</v>
      </c>
      <c r="B11" s="129" t="s">
        <v>13</v>
      </c>
      <c r="C11" s="130" t="s">
        <v>7</v>
      </c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>
        <f t="shared" si="2"/>
        <v>0</v>
      </c>
    </row>
    <row r="12" spans="1:16" s="86" customFormat="1" x14ac:dyDescent="0.25">
      <c r="A12" s="131">
        <v>1100020200</v>
      </c>
      <c r="B12" s="129" t="s">
        <v>14</v>
      </c>
      <c r="C12" s="130" t="s">
        <v>7</v>
      </c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>
        <f t="shared" si="2"/>
        <v>0</v>
      </c>
    </row>
    <row r="13" spans="1:16" s="86" customFormat="1" x14ac:dyDescent="0.25">
      <c r="A13" s="93">
        <v>1100020300</v>
      </c>
      <c r="B13" s="129" t="s">
        <v>15</v>
      </c>
      <c r="C13" s="130" t="s">
        <v>7</v>
      </c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>
        <f t="shared" si="2"/>
        <v>0</v>
      </c>
    </row>
    <row r="14" spans="1:16" s="86" customFormat="1" x14ac:dyDescent="0.25">
      <c r="A14" s="131">
        <v>1100029000</v>
      </c>
      <c r="B14" s="129" t="s">
        <v>16</v>
      </c>
      <c r="C14" s="130" t="s">
        <v>7</v>
      </c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>
        <f t="shared" si="2"/>
        <v>0</v>
      </c>
    </row>
    <row r="15" spans="1:16" s="86" customFormat="1" x14ac:dyDescent="0.25">
      <c r="A15" s="93">
        <v>1100030000</v>
      </c>
      <c r="B15" s="129" t="s">
        <v>17</v>
      </c>
      <c r="C15" s="130" t="s">
        <v>7</v>
      </c>
      <c r="D15" s="159">
        <f>D16+D17+D18+D19</f>
        <v>0</v>
      </c>
      <c r="E15" s="159">
        <f t="shared" ref="E15:O15" si="5">E16+E17+E18+E19</f>
        <v>0</v>
      </c>
      <c r="F15" s="159">
        <f t="shared" si="5"/>
        <v>0</v>
      </c>
      <c r="G15" s="159">
        <f t="shared" si="5"/>
        <v>0</v>
      </c>
      <c r="H15" s="159">
        <f t="shared" si="5"/>
        <v>0</v>
      </c>
      <c r="I15" s="159">
        <f t="shared" si="5"/>
        <v>0</v>
      </c>
      <c r="J15" s="159">
        <f t="shared" si="5"/>
        <v>0</v>
      </c>
      <c r="K15" s="159">
        <f t="shared" si="5"/>
        <v>0</v>
      </c>
      <c r="L15" s="159">
        <f t="shared" si="5"/>
        <v>0</v>
      </c>
      <c r="M15" s="159">
        <f t="shared" si="5"/>
        <v>0</v>
      </c>
      <c r="N15" s="159">
        <f t="shared" si="5"/>
        <v>0</v>
      </c>
      <c r="O15" s="159">
        <f t="shared" si="5"/>
        <v>0</v>
      </c>
      <c r="P15" s="159">
        <f t="shared" si="2"/>
        <v>0</v>
      </c>
    </row>
    <row r="16" spans="1:16" s="86" customFormat="1" x14ac:dyDescent="0.25">
      <c r="A16" s="131">
        <v>1100030100</v>
      </c>
      <c r="B16" s="129" t="s">
        <v>18</v>
      </c>
      <c r="C16" s="130" t="s">
        <v>7</v>
      </c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>
        <f t="shared" si="2"/>
        <v>0</v>
      </c>
    </row>
    <row r="17" spans="1:16" s="86" customFormat="1" x14ac:dyDescent="0.25">
      <c r="A17" s="93">
        <v>1100030200</v>
      </c>
      <c r="B17" s="129" t="s">
        <v>19</v>
      </c>
      <c r="C17" s="130" t="s">
        <v>7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>
        <f t="shared" si="2"/>
        <v>0</v>
      </c>
    </row>
    <row r="18" spans="1:16" s="86" customFormat="1" ht="12" customHeight="1" x14ac:dyDescent="0.25">
      <c r="A18" s="131">
        <v>1100030300</v>
      </c>
      <c r="B18" s="129" t="s">
        <v>0</v>
      </c>
      <c r="C18" s="130" t="s">
        <v>7</v>
      </c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>
        <f t="shared" si="2"/>
        <v>0</v>
      </c>
    </row>
    <row r="19" spans="1:16" s="86" customFormat="1" x14ac:dyDescent="0.25">
      <c r="A19" s="93">
        <v>1100039000</v>
      </c>
      <c r="B19" s="129" t="s">
        <v>20</v>
      </c>
      <c r="C19" s="130" t="s">
        <v>7</v>
      </c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>
        <f t="shared" si="2"/>
        <v>0</v>
      </c>
    </row>
    <row r="20" spans="1:16" s="85" customFormat="1" x14ac:dyDescent="0.2">
      <c r="A20" s="131">
        <v>1100040000</v>
      </c>
      <c r="B20" s="129" t="s">
        <v>21</v>
      </c>
      <c r="C20" s="130" t="s">
        <v>7</v>
      </c>
      <c r="D20" s="159">
        <f>D21+D25</f>
        <v>0</v>
      </c>
      <c r="E20" s="159">
        <f t="shared" ref="E20:O20" si="6">E21+E25</f>
        <v>0</v>
      </c>
      <c r="F20" s="159">
        <f t="shared" si="6"/>
        <v>0</v>
      </c>
      <c r="G20" s="159">
        <f t="shared" si="6"/>
        <v>0</v>
      </c>
      <c r="H20" s="159">
        <f t="shared" si="6"/>
        <v>0</v>
      </c>
      <c r="I20" s="159">
        <f t="shared" si="6"/>
        <v>0</v>
      </c>
      <c r="J20" s="159">
        <f t="shared" si="6"/>
        <v>0</v>
      </c>
      <c r="K20" s="159">
        <f t="shared" si="6"/>
        <v>0</v>
      </c>
      <c r="L20" s="159">
        <f t="shared" si="6"/>
        <v>0</v>
      </c>
      <c r="M20" s="159">
        <f t="shared" si="6"/>
        <v>0</v>
      </c>
      <c r="N20" s="159">
        <f t="shared" si="6"/>
        <v>0</v>
      </c>
      <c r="O20" s="159">
        <f t="shared" si="6"/>
        <v>0</v>
      </c>
      <c r="P20" s="159">
        <f t="shared" si="2"/>
        <v>0</v>
      </c>
    </row>
    <row r="21" spans="1:16" s="86" customFormat="1" x14ac:dyDescent="0.25">
      <c r="A21" s="93">
        <v>1100040100</v>
      </c>
      <c r="B21" s="129" t="s">
        <v>22</v>
      </c>
      <c r="C21" s="130" t="s">
        <v>7</v>
      </c>
      <c r="D21" s="159">
        <f>D22+D23+D24</f>
        <v>0</v>
      </c>
      <c r="E21" s="159">
        <f t="shared" ref="E21:O21" si="7">E22+E23+E24</f>
        <v>0</v>
      </c>
      <c r="F21" s="159">
        <f t="shared" si="7"/>
        <v>0</v>
      </c>
      <c r="G21" s="159">
        <f t="shared" si="7"/>
        <v>0</v>
      </c>
      <c r="H21" s="159">
        <f t="shared" si="7"/>
        <v>0</v>
      </c>
      <c r="I21" s="159">
        <f t="shared" si="7"/>
        <v>0</v>
      </c>
      <c r="J21" s="159">
        <f t="shared" si="7"/>
        <v>0</v>
      </c>
      <c r="K21" s="159">
        <f t="shared" si="7"/>
        <v>0</v>
      </c>
      <c r="L21" s="159">
        <f t="shared" si="7"/>
        <v>0</v>
      </c>
      <c r="M21" s="159">
        <f t="shared" si="7"/>
        <v>0</v>
      </c>
      <c r="N21" s="159">
        <f t="shared" si="7"/>
        <v>0</v>
      </c>
      <c r="O21" s="159">
        <f t="shared" si="7"/>
        <v>0</v>
      </c>
      <c r="P21" s="159">
        <f t="shared" si="2"/>
        <v>0</v>
      </c>
    </row>
    <row r="22" spans="1:16" s="86" customFormat="1" x14ac:dyDescent="0.25">
      <c r="A22" s="131">
        <v>1100040110</v>
      </c>
      <c r="B22" s="129" t="s">
        <v>23</v>
      </c>
      <c r="C22" s="130" t="s">
        <v>7</v>
      </c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>
        <f t="shared" si="2"/>
        <v>0</v>
      </c>
    </row>
    <row r="23" spans="1:16" s="86" customFormat="1" x14ac:dyDescent="0.25">
      <c r="A23" s="93">
        <v>1100040120</v>
      </c>
      <c r="B23" s="129" t="s">
        <v>24</v>
      </c>
      <c r="C23" s="130" t="s">
        <v>7</v>
      </c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>
        <f t="shared" si="2"/>
        <v>0</v>
      </c>
    </row>
    <row r="24" spans="1:16" s="86" customFormat="1" x14ac:dyDescent="0.25">
      <c r="A24" s="131">
        <v>1100040130</v>
      </c>
      <c r="B24" s="129" t="s">
        <v>25</v>
      </c>
      <c r="C24" s="130" t="s">
        <v>7</v>
      </c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>
        <f t="shared" si="2"/>
        <v>0</v>
      </c>
    </row>
    <row r="25" spans="1:16" s="86" customFormat="1" x14ac:dyDescent="0.25">
      <c r="A25" s="93">
        <v>1100040200</v>
      </c>
      <c r="B25" s="129" t="s">
        <v>26</v>
      </c>
      <c r="C25" s="130" t="s">
        <v>7</v>
      </c>
      <c r="D25" s="159">
        <f>D26+D27+D28</f>
        <v>0</v>
      </c>
      <c r="E25" s="159">
        <f t="shared" ref="E25:O25" si="8">E26+E27+E28</f>
        <v>0</v>
      </c>
      <c r="F25" s="159">
        <f t="shared" si="8"/>
        <v>0</v>
      </c>
      <c r="G25" s="159">
        <f t="shared" si="8"/>
        <v>0</v>
      </c>
      <c r="H25" s="159">
        <f t="shared" si="8"/>
        <v>0</v>
      </c>
      <c r="I25" s="159">
        <f t="shared" si="8"/>
        <v>0</v>
      </c>
      <c r="J25" s="159">
        <f t="shared" si="8"/>
        <v>0</v>
      </c>
      <c r="K25" s="159">
        <f t="shared" si="8"/>
        <v>0</v>
      </c>
      <c r="L25" s="159">
        <f t="shared" si="8"/>
        <v>0</v>
      </c>
      <c r="M25" s="159">
        <f t="shared" si="8"/>
        <v>0</v>
      </c>
      <c r="N25" s="159">
        <f t="shared" si="8"/>
        <v>0</v>
      </c>
      <c r="O25" s="159">
        <f t="shared" si="8"/>
        <v>0</v>
      </c>
      <c r="P25" s="159">
        <f t="shared" si="2"/>
        <v>0</v>
      </c>
    </row>
    <row r="26" spans="1:16" s="86" customFormat="1" x14ac:dyDescent="0.25">
      <c r="A26" s="131">
        <v>1100040210</v>
      </c>
      <c r="B26" s="129" t="s">
        <v>23</v>
      </c>
      <c r="C26" s="130" t="s">
        <v>7</v>
      </c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>
        <f t="shared" si="2"/>
        <v>0</v>
      </c>
    </row>
    <row r="27" spans="1:16" s="86" customFormat="1" x14ac:dyDescent="0.25">
      <c r="A27" s="93">
        <v>1100040220</v>
      </c>
      <c r="B27" s="129" t="s">
        <v>24</v>
      </c>
      <c r="C27" s="130" t="s">
        <v>7</v>
      </c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>
        <f t="shared" si="2"/>
        <v>0</v>
      </c>
    </row>
    <row r="28" spans="1:16" s="86" customFormat="1" x14ac:dyDescent="0.25">
      <c r="A28" s="131">
        <v>1100040230</v>
      </c>
      <c r="B28" s="129" t="s">
        <v>25</v>
      </c>
      <c r="C28" s="130" t="s">
        <v>7</v>
      </c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>
        <f t="shared" si="2"/>
        <v>0</v>
      </c>
    </row>
    <row r="29" spans="1:16" s="86" customFormat="1" x14ac:dyDescent="0.25">
      <c r="A29" s="93">
        <v>1100050000</v>
      </c>
      <c r="B29" s="129" t="s">
        <v>27</v>
      </c>
      <c r="C29" s="130" t="s">
        <v>7</v>
      </c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>
        <f t="shared" si="2"/>
        <v>0</v>
      </c>
    </row>
    <row r="30" spans="1:16" s="86" customFormat="1" x14ac:dyDescent="0.25">
      <c r="A30" s="131">
        <v>1100060000</v>
      </c>
      <c r="B30" s="129" t="s">
        <v>28</v>
      </c>
      <c r="C30" s="130" t="s">
        <v>30</v>
      </c>
      <c r="D30" s="159">
        <f>D31+D32</f>
        <v>0</v>
      </c>
      <c r="E30" s="159">
        <f t="shared" ref="E30:O30" si="9">E31+E32</f>
        <v>0</v>
      </c>
      <c r="F30" s="159">
        <f t="shared" si="9"/>
        <v>0</v>
      </c>
      <c r="G30" s="159">
        <f t="shared" si="9"/>
        <v>0</v>
      </c>
      <c r="H30" s="159">
        <f t="shared" si="9"/>
        <v>0</v>
      </c>
      <c r="I30" s="159">
        <f t="shared" si="9"/>
        <v>0</v>
      </c>
      <c r="J30" s="159">
        <f t="shared" si="9"/>
        <v>0</v>
      </c>
      <c r="K30" s="159">
        <f t="shared" si="9"/>
        <v>0</v>
      </c>
      <c r="L30" s="159">
        <f t="shared" si="9"/>
        <v>0</v>
      </c>
      <c r="M30" s="159">
        <f t="shared" si="9"/>
        <v>0</v>
      </c>
      <c r="N30" s="159">
        <f t="shared" si="9"/>
        <v>0</v>
      </c>
      <c r="O30" s="159">
        <f t="shared" si="9"/>
        <v>0</v>
      </c>
      <c r="P30" s="159">
        <f t="shared" si="2"/>
        <v>0</v>
      </c>
    </row>
    <row r="31" spans="1:16" s="86" customFormat="1" x14ac:dyDescent="0.25">
      <c r="A31" s="93">
        <v>1100060100</v>
      </c>
      <c r="B31" s="129" t="s">
        <v>29</v>
      </c>
      <c r="C31" s="130" t="s">
        <v>30</v>
      </c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>
        <f t="shared" si="2"/>
        <v>0</v>
      </c>
    </row>
    <row r="32" spans="1:16" s="86" customFormat="1" x14ac:dyDescent="0.25">
      <c r="A32" s="131">
        <v>1100060200</v>
      </c>
      <c r="B32" s="129" t="s">
        <v>31</v>
      </c>
      <c r="C32" s="130" t="s">
        <v>30</v>
      </c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>
        <f t="shared" si="2"/>
        <v>0</v>
      </c>
    </row>
    <row r="33" spans="1:16" s="86" customFormat="1" x14ac:dyDescent="0.25">
      <c r="A33" s="93">
        <v>1100070000</v>
      </c>
      <c r="B33" s="129" t="s">
        <v>32</v>
      </c>
      <c r="C33" s="130" t="s">
        <v>7</v>
      </c>
      <c r="D33" s="159">
        <f>D34+D35</f>
        <v>0</v>
      </c>
      <c r="E33" s="159">
        <f t="shared" ref="E33:O33" si="10">E34+E35</f>
        <v>0</v>
      </c>
      <c r="F33" s="159">
        <f t="shared" si="10"/>
        <v>0</v>
      </c>
      <c r="G33" s="159">
        <f t="shared" si="10"/>
        <v>0</v>
      </c>
      <c r="H33" s="159">
        <f t="shared" si="10"/>
        <v>0</v>
      </c>
      <c r="I33" s="159">
        <f t="shared" si="10"/>
        <v>0</v>
      </c>
      <c r="J33" s="159">
        <f t="shared" si="10"/>
        <v>0</v>
      </c>
      <c r="K33" s="159">
        <f t="shared" si="10"/>
        <v>0</v>
      </c>
      <c r="L33" s="159">
        <f t="shared" si="10"/>
        <v>0</v>
      </c>
      <c r="M33" s="159">
        <f t="shared" si="10"/>
        <v>0</v>
      </c>
      <c r="N33" s="159">
        <f t="shared" si="10"/>
        <v>0</v>
      </c>
      <c r="O33" s="159">
        <f t="shared" si="10"/>
        <v>0</v>
      </c>
      <c r="P33" s="159">
        <f t="shared" si="2"/>
        <v>0</v>
      </c>
    </row>
    <row r="34" spans="1:16" s="86" customFormat="1" x14ac:dyDescent="0.25">
      <c r="A34" s="131">
        <v>1100070100</v>
      </c>
      <c r="B34" s="129" t="s">
        <v>29</v>
      </c>
      <c r="C34" s="130" t="s">
        <v>7</v>
      </c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>
        <f t="shared" si="2"/>
        <v>0</v>
      </c>
    </row>
    <row r="35" spans="1:16" s="86" customFormat="1" x14ac:dyDescent="0.25">
      <c r="A35" s="93">
        <v>1100070200</v>
      </c>
      <c r="B35" s="129" t="s">
        <v>31</v>
      </c>
      <c r="C35" s="130" t="s">
        <v>7</v>
      </c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>
        <f t="shared" si="2"/>
        <v>0</v>
      </c>
    </row>
    <row r="36" spans="1:16" s="86" customFormat="1" x14ac:dyDescent="0.25">
      <c r="A36" s="131">
        <v>1100080000</v>
      </c>
      <c r="B36" s="129" t="s">
        <v>33</v>
      </c>
      <c r="C36" s="130" t="s">
        <v>46</v>
      </c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>
        <f t="shared" si="2"/>
        <v>0</v>
      </c>
    </row>
    <row r="37" spans="1:16" s="86" customFormat="1" x14ac:dyDescent="0.25">
      <c r="A37" s="93">
        <v>1100090000</v>
      </c>
      <c r="B37" s="129" t="s">
        <v>34</v>
      </c>
      <c r="C37" s="130" t="s">
        <v>30</v>
      </c>
      <c r="D37" s="159">
        <f>D38+D39</f>
        <v>0</v>
      </c>
      <c r="E37" s="159">
        <f t="shared" ref="E37:O37" si="11">E38+E39</f>
        <v>0</v>
      </c>
      <c r="F37" s="159">
        <f t="shared" si="11"/>
        <v>0</v>
      </c>
      <c r="G37" s="159">
        <f t="shared" si="11"/>
        <v>0</v>
      </c>
      <c r="H37" s="159">
        <f t="shared" si="11"/>
        <v>0</v>
      </c>
      <c r="I37" s="159">
        <f t="shared" si="11"/>
        <v>0</v>
      </c>
      <c r="J37" s="159">
        <f t="shared" si="11"/>
        <v>0</v>
      </c>
      <c r="K37" s="159">
        <f t="shared" si="11"/>
        <v>0</v>
      </c>
      <c r="L37" s="159">
        <f t="shared" si="11"/>
        <v>0</v>
      </c>
      <c r="M37" s="159">
        <f t="shared" si="11"/>
        <v>0</v>
      </c>
      <c r="N37" s="159">
        <f t="shared" si="11"/>
        <v>0</v>
      </c>
      <c r="O37" s="159">
        <f t="shared" si="11"/>
        <v>0</v>
      </c>
      <c r="P37" s="159">
        <f t="shared" si="2"/>
        <v>0</v>
      </c>
    </row>
    <row r="38" spans="1:16" s="86" customFormat="1" x14ac:dyDescent="0.25">
      <c r="A38" s="131">
        <v>1100090100</v>
      </c>
      <c r="B38" s="129" t="s">
        <v>29</v>
      </c>
      <c r="C38" s="130" t="s">
        <v>30</v>
      </c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>
        <f t="shared" si="2"/>
        <v>0</v>
      </c>
    </row>
    <row r="39" spans="1:16" s="86" customFormat="1" x14ac:dyDescent="0.25">
      <c r="A39" s="93">
        <v>1100090200</v>
      </c>
      <c r="B39" s="129" t="s">
        <v>31</v>
      </c>
      <c r="C39" s="130" t="s">
        <v>30</v>
      </c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>
        <f t="shared" si="2"/>
        <v>0</v>
      </c>
    </row>
    <row r="40" spans="1:16" s="86" customFormat="1" x14ac:dyDescent="0.25">
      <c r="A40" s="131">
        <v>1100100000</v>
      </c>
      <c r="B40" s="129" t="s">
        <v>35</v>
      </c>
      <c r="C40" s="130" t="s">
        <v>7</v>
      </c>
      <c r="D40" s="159">
        <f>D41+D42+D43</f>
        <v>0</v>
      </c>
      <c r="E40" s="159">
        <f t="shared" ref="E40:O40" si="12">E41+E42+E43</f>
        <v>0</v>
      </c>
      <c r="F40" s="159">
        <f t="shared" si="12"/>
        <v>0</v>
      </c>
      <c r="G40" s="159">
        <f t="shared" si="12"/>
        <v>0</v>
      </c>
      <c r="H40" s="159">
        <f t="shared" si="12"/>
        <v>0</v>
      </c>
      <c r="I40" s="159">
        <f t="shared" si="12"/>
        <v>0</v>
      </c>
      <c r="J40" s="159">
        <f t="shared" si="12"/>
        <v>0</v>
      </c>
      <c r="K40" s="159">
        <f t="shared" si="12"/>
        <v>0</v>
      </c>
      <c r="L40" s="159">
        <f t="shared" si="12"/>
        <v>0</v>
      </c>
      <c r="M40" s="159">
        <f t="shared" si="12"/>
        <v>0</v>
      </c>
      <c r="N40" s="159">
        <f t="shared" si="12"/>
        <v>0</v>
      </c>
      <c r="O40" s="159">
        <f t="shared" si="12"/>
        <v>0</v>
      </c>
      <c r="P40" s="159">
        <f t="shared" si="2"/>
        <v>0</v>
      </c>
    </row>
    <row r="41" spans="1:16" s="86" customFormat="1" x14ac:dyDescent="0.25">
      <c r="A41" s="93">
        <v>1100100100</v>
      </c>
      <c r="B41" s="129" t="s">
        <v>36</v>
      </c>
      <c r="C41" s="130" t="s">
        <v>7</v>
      </c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>
        <f t="shared" si="2"/>
        <v>0</v>
      </c>
    </row>
    <row r="42" spans="1:16" s="86" customFormat="1" x14ac:dyDescent="0.25">
      <c r="A42" s="131">
        <v>1100100200</v>
      </c>
      <c r="B42" s="129" t="s">
        <v>37</v>
      </c>
      <c r="C42" s="130" t="s">
        <v>7</v>
      </c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>
        <f t="shared" si="2"/>
        <v>0</v>
      </c>
    </row>
    <row r="43" spans="1:16" s="86" customFormat="1" x14ac:dyDescent="0.25">
      <c r="A43" s="93">
        <v>1100190000</v>
      </c>
      <c r="B43" s="129" t="s">
        <v>38</v>
      </c>
      <c r="C43" s="130" t="s">
        <v>7</v>
      </c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>
        <f t="shared" si="2"/>
        <v>0</v>
      </c>
    </row>
    <row r="44" spans="1:16" s="86" customFormat="1" x14ac:dyDescent="0.25">
      <c r="A44" s="131">
        <v>1100200000</v>
      </c>
      <c r="B44" s="129" t="s">
        <v>39</v>
      </c>
      <c r="C44" s="130" t="s">
        <v>7</v>
      </c>
      <c r="D44" s="159">
        <f>D45+D46+D47</f>
        <v>0</v>
      </c>
      <c r="E44" s="159">
        <f t="shared" ref="E44:O44" si="13">E45+E46+E47</f>
        <v>0</v>
      </c>
      <c r="F44" s="159">
        <f t="shared" si="13"/>
        <v>0</v>
      </c>
      <c r="G44" s="159">
        <f t="shared" si="13"/>
        <v>0</v>
      </c>
      <c r="H44" s="159">
        <f t="shared" si="13"/>
        <v>0</v>
      </c>
      <c r="I44" s="159">
        <f t="shared" si="13"/>
        <v>0</v>
      </c>
      <c r="J44" s="159">
        <f t="shared" si="13"/>
        <v>0</v>
      </c>
      <c r="K44" s="159">
        <f t="shared" si="13"/>
        <v>0</v>
      </c>
      <c r="L44" s="159">
        <f t="shared" si="13"/>
        <v>0</v>
      </c>
      <c r="M44" s="159">
        <f t="shared" si="13"/>
        <v>0</v>
      </c>
      <c r="N44" s="159">
        <f t="shared" si="13"/>
        <v>0</v>
      </c>
      <c r="O44" s="159">
        <f t="shared" si="13"/>
        <v>0</v>
      </c>
      <c r="P44" s="159">
        <f t="shared" si="2"/>
        <v>0</v>
      </c>
    </row>
    <row r="45" spans="1:16" s="86" customFormat="1" x14ac:dyDescent="0.25">
      <c r="A45" s="93">
        <v>1100200100</v>
      </c>
      <c r="B45" s="129" t="s">
        <v>40</v>
      </c>
      <c r="C45" s="130" t="s">
        <v>7</v>
      </c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>
        <f t="shared" si="2"/>
        <v>0</v>
      </c>
    </row>
    <row r="46" spans="1:16" s="86" customFormat="1" x14ac:dyDescent="0.25">
      <c r="A46" s="131">
        <v>1100200200</v>
      </c>
      <c r="B46" s="129" t="s">
        <v>41</v>
      </c>
      <c r="C46" s="130" t="s">
        <v>7</v>
      </c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>
        <f t="shared" si="2"/>
        <v>0</v>
      </c>
    </row>
    <row r="47" spans="1:16" s="86" customFormat="1" x14ac:dyDescent="0.25">
      <c r="A47" s="93">
        <v>1100290000</v>
      </c>
      <c r="B47" s="129" t="s">
        <v>42</v>
      </c>
      <c r="C47" s="130" t="s">
        <v>7</v>
      </c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>
        <f t="shared" si="2"/>
        <v>0</v>
      </c>
    </row>
    <row r="48" spans="1:16" s="86" customFormat="1" x14ac:dyDescent="0.25">
      <c r="A48" s="131">
        <v>1100300000</v>
      </c>
      <c r="B48" s="129" t="s">
        <v>43</v>
      </c>
      <c r="C48" s="130" t="s">
        <v>46</v>
      </c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>
        <f t="shared" si="2"/>
        <v>0</v>
      </c>
    </row>
    <row r="49" spans="1:16" s="86" customFormat="1" x14ac:dyDescent="0.25">
      <c r="A49" s="93">
        <v>1100400000</v>
      </c>
      <c r="B49" s="129" t="s">
        <v>44</v>
      </c>
      <c r="C49" s="130" t="s">
        <v>46</v>
      </c>
      <c r="D49" s="159">
        <f>D50+D51+D52</f>
        <v>0</v>
      </c>
      <c r="E49" s="159">
        <f t="shared" ref="E49:O49" si="14">E50+E51+E52</f>
        <v>0</v>
      </c>
      <c r="F49" s="159">
        <f t="shared" si="14"/>
        <v>0</v>
      </c>
      <c r="G49" s="159">
        <f t="shared" si="14"/>
        <v>0</v>
      </c>
      <c r="H49" s="159">
        <f t="shared" si="14"/>
        <v>0</v>
      </c>
      <c r="I49" s="159">
        <f t="shared" si="14"/>
        <v>0</v>
      </c>
      <c r="J49" s="159">
        <f t="shared" si="14"/>
        <v>0</v>
      </c>
      <c r="K49" s="159">
        <f t="shared" si="14"/>
        <v>0</v>
      </c>
      <c r="L49" s="159">
        <f t="shared" si="14"/>
        <v>0</v>
      </c>
      <c r="M49" s="159">
        <f t="shared" si="14"/>
        <v>0</v>
      </c>
      <c r="N49" s="159">
        <f t="shared" si="14"/>
        <v>0</v>
      </c>
      <c r="O49" s="159">
        <f t="shared" si="14"/>
        <v>0</v>
      </c>
      <c r="P49" s="159">
        <f t="shared" si="2"/>
        <v>0</v>
      </c>
    </row>
    <row r="50" spans="1:16" s="86" customFormat="1" x14ac:dyDescent="0.25">
      <c r="A50" s="131">
        <v>1100400100</v>
      </c>
      <c r="B50" s="129" t="s">
        <v>45</v>
      </c>
      <c r="C50" s="130" t="s">
        <v>46</v>
      </c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>
        <f t="shared" si="2"/>
        <v>0</v>
      </c>
    </row>
    <row r="51" spans="1:16" s="86" customFormat="1" x14ac:dyDescent="0.25">
      <c r="A51" s="93">
        <v>1100400200</v>
      </c>
      <c r="B51" s="129" t="s">
        <v>47</v>
      </c>
      <c r="C51" s="130" t="s">
        <v>46</v>
      </c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f t="shared" si="2"/>
        <v>0</v>
      </c>
    </row>
    <row r="52" spans="1:16" s="86" customFormat="1" x14ac:dyDescent="0.25">
      <c r="A52" s="131">
        <v>1100490000</v>
      </c>
      <c r="B52" s="129" t="s">
        <v>48</v>
      </c>
      <c r="C52" s="130" t="s">
        <v>46</v>
      </c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>
        <f t="shared" si="2"/>
        <v>0</v>
      </c>
    </row>
    <row r="53" spans="1:16" s="86" customFormat="1" x14ac:dyDescent="0.25">
      <c r="A53" s="93">
        <v>1100500000</v>
      </c>
      <c r="B53" s="129" t="s">
        <v>49</v>
      </c>
      <c r="C53" s="130" t="s">
        <v>7</v>
      </c>
      <c r="D53" s="159">
        <f>D54+D55+D56</f>
        <v>0</v>
      </c>
      <c r="E53" s="159">
        <f t="shared" ref="E53:O53" si="15">E54+E55+E56</f>
        <v>0</v>
      </c>
      <c r="F53" s="159">
        <f t="shared" si="15"/>
        <v>0</v>
      </c>
      <c r="G53" s="159">
        <f t="shared" si="15"/>
        <v>0</v>
      </c>
      <c r="H53" s="159">
        <f t="shared" si="15"/>
        <v>0</v>
      </c>
      <c r="I53" s="159">
        <f t="shared" si="15"/>
        <v>0</v>
      </c>
      <c r="J53" s="159">
        <f t="shared" si="15"/>
        <v>0</v>
      </c>
      <c r="K53" s="159">
        <f t="shared" si="15"/>
        <v>0</v>
      </c>
      <c r="L53" s="159">
        <f t="shared" si="15"/>
        <v>0</v>
      </c>
      <c r="M53" s="159">
        <f t="shared" si="15"/>
        <v>0</v>
      </c>
      <c r="N53" s="159">
        <f t="shared" si="15"/>
        <v>0</v>
      </c>
      <c r="O53" s="159">
        <f t="shared" si="15"/>
        <v>0</v>
      </c>
      <c r="P53" s="159">
        <f t="shared" si="2"/>
        <v>0</v>
      </c>
    </row>
    <row r="54" spans="1:16" s="86" customFormat="1" x14ac:dyDescent="0.25">
      <c r="A54" s="131">
        <v>1100500100</v>
      </c>
      <c r="B54" s="129" t="s">
        <v>45</v>
      </c>
      <c r="C54" s="130" t="s">
        <v>7</v>
      </c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>
        <f t="shared" si="2"/>
        <v>0</v>
      </c>
    </row>
    <row r="55" spans="1:16" s="86" customFormat="1" x14ac:dyDescent="0.25">
      <c r="A55" s="93">
        <v>1100500200</v>
      </c>
      <c r="B55" s="129" t="s">
        <v>47</v>
      </c>
      <c r="C55" s="130" t="s">
        <v>7</v>
      </c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>
        <f t="shared" si="2"/>
        <v>0</v>
      </c>
    </row>
    <row r="56" spans="1:16" s="86" customFormat="1" x14ac:dyDescent="0.25">
      <c r="A56" s="131">
        <v>1100590000</v>
      </c>
      <c r="B56" s="129" t="s">
        <v>48</v>
      </c>
      <c r="C56" s="130" t="s">
        <v>7</v>
      </c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>
        <f t="shared" si="2"/>
        <v>0</v>
      </c>
    </row>
    <row r="57" spans="1:16" s="86" customFormat="1" x14ac:dyDescent="0.25">
      <c r="A57" s="93">
        <v>1100600000</v>
      </c>
      <c r="B57" s="129" t="s">
        <v>50</v>
      </c>
      <c r="C57" s="130" t="s">
        <v>46</v>
      </c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>
        <f t="shared" si="2"/>
        <v>0</v>
      </c>
    </row>
    <row r="58" spans="1:16" s="86" customFormat="1" x14ac:dyDescent="0.25">
      <c r="A58" s="131">
        <v>1100700000</v>
      </c>
      <c r="B58" s="129" t="s">
        <v>51</v>
      </c>
      <c r="C58" s="130" t="s">
        <v>7</v>
      </c>
      <c r="D58" s="159">
        <f>D59+D60+D61+D62+D63+D67+D72+D78</f>
        <v>0</v>
      </c>
      <c r="E58" s="159">
        <f t="shared" ref="E58:O58" si="16">E59+E60+E61+E62+E63+E67+E72+E78</f>
        <v>0</v>
      </c>
      <c r="F58" s="159">
        <f t="shared" si="16"/>
        <v>0</v>
      </c>
      <c r="G58" s="159">
        <f t="shared" si="16"/>
        <v>0</v>
      </c>
      <c r="H58" s="159">
        <f t="shared" si="16"/>
        <v>0</v>
      </c>
      <c r="I58" s="159">
        <f t="shared" si="16"/>
        <v>0</v>
      </c>
      <c r="J58" s="159">
        <f t="shared" si="16"/>
        <v>0</v>
      </c>
      <c r="K58" s="159">
        <f t="shared" si="16"/>
        <v>0</v>
      </c>
      <c r="L58" s="159">
        <f t="shared" si="16"/>
        <v>0</v>
      </c>
      <c r="M58" s="159">
        <f t="shared" si="16"/>
        <v>0</v>
      </c>
      <c r="N58" s="159">
        <f t="shared" si="16"/>
        <v>0</v>
      </c>
      <c r="O58" s="159">
        <f t="shared" si="16"/>
        <v>0</v>
      </c>
      <c r="P58" s="159">
        <f t="shared" si="2"/>
        <v>0</v>
      </c>
    </row>
    <row r="59" spans="1:16" s="86" customFormat="1" x14ac:dyDescent="0.25">
      <c r="A59" s="93">
        <v>1100700100</v>
      </c>
      <c r="B59" s="129" t="s">
        <v>52</v>
      </c>
      <c r="C59" s="130" t="s">
        <v>46</v>
      </c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>
        <f t="shared" si="2"/>
        <v>0</v>
      </c>
    </row>
    <row r="60" spans="1:16" s="86" customFormat="1" x14ac:dyDescent="0.25">
      <c r="A60" s="131">
        <v>1100700200</v>
      </c>
      <c r="B60" s="129" t="s">
        <v>53</v>
      </c>
      <c r="C60" s="130" t="s">
        <v>46</v>
      </c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>
        <f t="shared" si="2"/>
        <v>0</v>
      </c>
    </row>
    <row r="61" spans="1:16" s="86" customFormat="1" x14ac:dyDescent="0.25">
      <c r="A61" s="93">
        <v>1100700300</v>
      </c>
      <c r="B61" s="129" t="s">
        <v>54</v>
      </c>
      <c r="C61" s="130" t="s">
        <v>46</v>
      </c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>
        <f t="shared" si="2"/>
        <v>0</v>
      </c>
    </row>
    <row r="62" spans="1:16" s="86" customFormat="1" x14ac:dyDescent="0.25">
      <c r="A62" s="131">
        <v>1100700400</v>
      </c>
      <c r="B62" s="129" t="s">
        <v>55</v>
      </c>
      <c r="C62" s="130" t="s">
        <v>46</v>
      </c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>
        <f t="shared" si="2"/>
        <v>0</v>
      </c>
    </row>
    <row r="63" spans="1:16" s="86" customFormat="1" x14ac:dyDescent="0.25">
      <c r="A63" s="93">
        <v>1100700500</v>
      </c>
      <c r="B63" s="129" t="s">
        <v>56</v>
      </c>
      <c r="C63" s="130" t="s">
        <v>46</v>
      </c>
      <c r="D63" s="159">
        <f>D64+D65+D66</f>
        <v>0</v>
      </c>
      <c r="E63" s="159">
        <f t="shared" ref="E63:O63" si="17">E64+E65+E66</f>
        <v>0</v>
      </c>
      <c r="F63" s="159">
        <f t="shared" si="17"/>
        <v>0</v>
      </c>
      <c r="G63" s="159">
        <f t="shared" si="17"/>
        <v>0</v>
      </c>
      <c r="H63" s="159">
        <f t="shared" si="17"/>
        <v>0</v>
      </c>
      <c r="I63" s="159">
        <f t="shared" si="17"/>
        <v>0</v>
      </c>
      <c r="J63" s="159">
        <f t="shared" si="17"/>
        <v>0</v>
      </c>
      <c r="K63" s="159">
        <f t="shared" si="17"/>
        <v>0</v>
      </c>
      <c r="L63" s="159">
        <f t="shared" si="17"/>
        <v>0</v>
      </c>
      <c r="M63" s="159">
        <f t="shared" si="17"/>
        <v>0</v>
      </c>
      <c r="N63" s="159">
        <f t="shared" si="17"/>
        <v>0</v>
      </c>
      <c r="O63" s="159">
        <f t="shared" si="17"/>
        <v>0</v>
      </c>
      <c r="P63" s="159">
        <f t="shared" si="2"/>
        <v>0</v>
      </c>
    </row>
    <row r="64" spans="1:16" s="86" customFormat="1" x14ac:dyDescent="0.25">
      <c r="A64" s="131">
        <v>1100700510</v>
      </c>
      <c r="B64" s="129" t="s">
        <v>57</v>
      </c>
      <c r="C64" s="130" t="s">
        <v>46</v>
      </c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>
        <f t="shared" si="2"/>
        <v>0</v>
      </c>
    </row>
    <row r="65" spans="1:16" s="86" customFormat="1" x14ac:dyDescent="0.25">
      <c r="A65" s="93">
        <v>1100700520</v>
      </c>
      <c r="B65" s="129" t="s">
        <v>58</v>
      </c>
      <c r="C65" s="130" t="s">
        <v>46</v>
      </c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>
        <f t="shared" si="2"/>
        <v>0</v>
      </c>
    </row>
    <row r="66" spans="1:16" s="86" customFormat="1" x14ac:dyDescent="0.25">
      <c r="A66" s="131">
        <v>1100700530</v>
      </c>
      <c r="B66" s="129" t="s">
        <v>59</v>
      </c>
      <c r="C66" s="130" t="s">
        <v>46</v>
      </c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>
        <f t="shared" si="2"/>
        <v>0</v>
      </c>
    </row>
    <row r="67" spans="1:16" s="86" customFormat="1" x14ac:dyDescent="0.25">
      <c r="A67" s="93">
        <v>1100700600</v>
      </c>
      <c r="B67" s="129" t="s">
        <v>60</v>
      </c>
      <c r="C67" s="130" t="s">
        <v>46</v>
      </c>
      <c r="D67" s="159">
        <f>D68+D69+D70+D71</f>
        <v>0</v>
      </c>
      <c r="E67" s="159">
        <f t="shared" ref="E67:O67" si="18">E68+E69+E70+E71</f>
        <v>0</v>
      </c>
      <c r="F67" s="159">
        <f t="shared" si="18"/>
        <v>0</v>
      </c>
      <c r="G67" s="159">
        <f t="shared" si="18"/>
        <v>0</v>
      </c>
      <c r="H67" s="159">
        <f t="shared" si="18"/>
        <v>0</v>
      </c>
      <c r="I67" s="159">
        <f t="shared" si="18"/>
        <v>0</v>
      </c>
      <c r="J67" s="159">
        <f t="shared" si="18"/>
        <v>0</v>
      </c>
      <c r="K67" s="159">
        <f t="shared" si="18"/>
        <v>0</v>
      </c>
      <c r="L67" s="159">
        <f t="shared" si="18"/>
        <v>0</v>
      </c>
      <c r="M67" s="159">
        <f t="shared" si="18"/>
        <v>0</v>
      </c>
      <c r="N67" s="159">
        <f t="shared" si="18"/>
        <v>0</v>
      </c>
      <c r="O67" s="159">
        <f t="shared" si="18"/>
        <v>0</v>
      </c>
      <c r="P67" s="159">
        <f t="shared" si="2"/>
        <v>0</v>
      </c>
    </row>
    <row r="68" spans="1:16" s="86" customFormat="1" x14ac:dyDescent="0.25">
      <c r="A68" s="131">
        <v>1100700610</v>
      </c>
      <c r="B68" s="129" t="s">
        <v>61</v>
      </c>
      <c r="C68" s="130" t="s">
        <v>46</v>
      </c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>
        <f t="shared" ref="P68:P133" si="19">SUM(D68:O68)</f>
        <v>0</v>
      </c>
    </row>
    <row r="69" spans="1:16" s="86" customFormat="1" x14ac:dyDescent="0.25">
      <c r="A69" s="93">
        <v>1100700620</v>
      </c>
      <c r="B69" s="129" t="s">
        <v>62</v>
      </c>
      <c r="C69" s="130" t="s">
        <v>46</v>
      </c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>
        <f t="shared" si="19"/>
        <v>0</v>
      </c>
    </row>
    <row r="70" spans="1:16" s="86" customFormat="1" x14ac:dyDescent="0.25">
      <c r="A70" s="131">
        <v>1100700630</v>
      </c>
      <c r="B70" s="129" t="s">
        <v>63</v>
      </c>
      <c r="C70" s="130" t="s">
        <v>46</v>
      </c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>
        <f t="shared" si="19"/>
        <v>0</v>
      </c>
    </row>
    <row r="71" spans="1:16" s="86" customFormat="1" x14ac:dyDescent="0.25">
      <c r="A71" s="93">
        <v>1100700690</v>
      </c>
      <c r="B71" s="129" t="s">
        <v>64</v>
      </c>
      <c r="C71" s="130" t="s">
        <v>46</v>
      </c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>
        <f t="shared" si="19"/>
        <v>0</v>
      </c>
    </row>
    <row r="72" spans="1:16" s="86" customFormat="1" x14ac:dyDescent="0.25">
      <c r="A72" s="131">
        <v>1100700700</v>
      </c>
      <c r="B72" s="129" t="s">
        <v>65</v>
      </c>
      <c r="C72" s="130" t="s">
        <v>30</v>
      </c>
      <c r="D72" s="159">
        <f>D73+D74+D75+D76+D77</f>
        <v>0</v>
      </c>
      <c r="E72" s="159">
        <f t="shared" ref="E72:O72" si="20">E73+E74+E75+E76+E77</f>
        <v>0</v>
      </c>
      <c r="F72" s="159">
        <f t="shared" si="20"/>
        <v>0</v>
      </c>
      <c r="G72" s="159">
        <f t="shared" si="20"/>
        <v>0</v>
      </c>
      <c r="H72" s="159">
        <f t="shared" si="20"/>
        <v>0</v>
      </c>
      <c r="I72" s="159">
        <f t="shared" si="20"/>
        <v>0</v>
      </c>
      <c r="J72" s="159">
        <f t="shared" si="20"/>
        <v>0</v>
      </c>
      <c r="K72" s="159">
        <f t="shared" si="20"/>
        <v>0</v>
      </c>
      <c r="L72" s="159">
        <f t="shared" si="20"/>
        <v>0</v>
      </c>
      <c r="M72" s="159">
        <f t="shared" si="20"/>
        <v>0</v>
      </c>
      <c r="N72" s="159">
        <f t="shared" si="20"/>
        <v>0</v>
      </c>
      <c r="O72" s="159">
        <f t="shared" si="20"/>
        <v>0</v>
      </c>
      <c r="P72" s="159">
        <f t="shared" si="19"/>
        <v>0</v>
      </c>
    </row>
    <row r="73" spans="1:16" s="86" customFormat="1" x14ac:dyDescent="0.25">
      <c r="A73" s="93">
        <v>1100700710</v>
      </c>
      <c r="B73" s="129" t="s">
        <v>66</v>
      </c>
      <c r="C73" s="130" t="s">
        <v>30</v>
      </c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>
        <f t="shared" si="19"/>
        <v>0</v>
      </c>
    </row>
    <row r="74" spans="1:16" s="86" customFormat="1" x14ac:dyDescent="0.25">
      <c r="A74" s="131">
        <v>1100700720</v>
      </c>
      <c r="B74" s="129" t="s">
        <v>67</v>
      </c>
      <c r="C74" s="130" t="s">
        <v>30</v>
      </c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>
        <f t="shared" si="19"/>
        <v>0</v>
      </c>
    </row>
    <row r="75" spans="1:16" s="86" customFormat="1" x14ac:dyDescent="0.25">
      <c r="A75" s="93">
        <v>1100700730</v>
      </c>
      <c r="B75" s="129" t="s">
        <v>68</v>
      </c>
      <c r="C75" s="130" t="s">
        <v>30</v>
      </c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>
        <f t="shared" si="19"/>
        <v>0</v>
      </c>
    </row>
    <row r="76" spans="1:16" s="86" customFormat="1" x14ac:dyDescent="0.25">
      <c r="A76" s="131">
        <v>1100700740</v>
      </c>
      <c r="B76" s="129" t="s">
        <v>1</v>
      </c>
      <c r="C76" s="130" t="s">
        <v>30</v>
      </c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>
        <f t="shared" si="19"/>
        <v>0</v>
      </c>
    </row>
    <row r="77" spans="1:16" s="86" customFormat="1" x14ac:dyDescent="0.25">
      <c r="A77" s="93">
        <v>1100700790</v>
      </c>
      <c r="B77" s="129" t="s">
        <v>69</v>
      </c>
      <c r="C77" s="130" t="s">
        <v>30</v>
      </c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>
        <f t="shared" si="19"/>
        <v>0</v>
      </c>
    </row>
    <row r="78" spans="1:16" s="86" customFormat="1" x14ac:dyDescent="0.25">
      <c r="A78" s="131">
        <v>1100790000</v>
      </c>
      <c r="B78" s="129" t="s">
        <v>70</v>
      </c>
      <c r="C78" s="130" t="s">
        <v>7</v>
      </c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>
        <f t="shared" si="19"/>
        <v>0</v>
      </c>
    </row>
    <row r="79" spans="1:16" s="86" customFormat="1" x14ac:dyDescent="0.25">
      <c r="A79" s="93">
        <v>1100800000</v>
      </c>
      <c r="B79" s="129" t="s">
        <v>71</v>
      </c>
      <c r="C79" s="130" t="s">
        <v>7</v>
      </c>
      <c r="D79" s="159">
        <f>D80+D81+D82</f>
        <v>0</v>
      </c>
      <c r="E79" s="159">
        <f t="shared" ref="E79:O79" si="21">E80+E81+E82</f>
        <v>0</v>
      </c>
      <c r="F79" s="159">
        <f t="shared" si="21"/>
        <v>0</v>
      </c>
      <c r="G79" s="159">
        <f t="shared" si="21"/>
        <v>0</v>
      </c>
      <c r="H79" s="159">
        <f t="shared" si="21"/>
        <v>0</v>
      </c>
      <c r="I79" s="159">
        <f t="shared" si="21"/>
        <v>0</v>
      </c>
      <c r="J79" s="159">
        <f t="shared" si="21"/>
        <v>0</v>
      </c>
      <c r="K79" s="159">
        <f t="shared" si="21"/>
        <v>0</v>
      </c>
      <c r="L79" s="159">
        <f t="shared" si="21"/>
        <v>0</v>
      </c>
      <c r="M79" s="159">
        <f t="shared" si="21"/>
        <v>0</v>
      </c>
      <c r="N79" s="159">
        <f t="shared" si="21"/>
        <v>0</v>
      </c>
      <c r="O79" s="159">
        <f t="shared" si="21"/>
        <v>0</v>
      </c>
      <c r="P79" s="159">
        <f t="shared" si="19"/>
        <v>0</v>
      </c>
    </row>
    <row r="80" spans="1:16" s="86" customFormat="1" x14ac:dyDescent="0.25">
      <c r="A80" s="131">
        <v>1100800100</v>
      </c>
      <c r="B80" s="129" t="s">
        <v>72</v>
      </c>
      <c r="C80" s="130" t="s">
        <v>7</v>
      </c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>
        <f t="shared" si="19"/>
        <v>0</v>
      </c>
    </row>
    <row r="81" spans="1:16" s="86" customFormat="1" x14ac:dyDescent="0.25">
      <c r="A81" s="93">
        <v>1100800200</v>
      </c>
      <c r="B81" s="129" t="s">
        <v>73</v>
      </c>
      <c r="C81" s="130" t="s">
        <v>7</v>
      </c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>
        <f t="shared" si="19"/>
        <v>0</v>
      </c>
    </row>
    <row r="82" spans="1:16" s="86" customFormat="1" x14ac:dyDescent="0.25">
      <c r="A82" s="131">
        <v>1100800300</v>
      </c>
      <c r="B82" s="129" t="s">
        <v>74</v>
      </c>
      <c r="C82" s="130" t="s">
        <v>7</v>
      </c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>
        <f t="shared" si="19"/>
        <v>0</v>
      </c>
    </row>
    <row r="83" spans="1:16" s="86" customFormat="1" x14ac:dyDescent="0.25">
      <c r="A83" s="93">
        <v>1100900000</v>
      </c>
      <c r="B83" s="129" t="s">
        <v>75</v>
      </c>
      <c r="C83" s="130" t="s">
        <v>7</v>
      </c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>
        <f t="shared" si="19"/>
        <v>0</v>
      </c>
    </row>
    <row r="84" spans="1:16" s="86" customFormat="1" x14ac:dyDescent="0.25">
      <c r="A84" s="131">
        <v>1101000000</v>
      </c>
      <c r="B84" s="129" t="s">
        <v>76</v>
      </c>
      <c r="C84" s="130" t="s">
        <v>7</v>
      </c>
      <c r="D84" s="159">
        <f>D85+D86</f>
        <v>0</v>
      </c>
      <c r="E84" s="159">
        <f t="shared" ref="E84:O84" si="22">E85+E86</f>
        <v>0</v>
      </c>
      <c r="F84" s="159">
        <f t="shared" si="22"/>
        <v>0</v>
      </c>
      <c r="G84" s="159">
        <f t="shared" si="22"/>
        <v>0</v>
      </c>
      <c r="H84" s="159">
        <f t="shared" si="22"/>
        <v>0</v>
      </c>
      <c r="I84" s="159">
        <f t="shared" si="22"/>
        <v>0</v>
      </c>
      <c r="J84" s="159">
        <f t="shared" si="22"/>
        <v>0</v>
      </c>
      <c r="K84" s="159">
        <f t="shared" si="22"/>
        <v>0</v>
      </c>
      <c r="L84" s="159">
        <f t="shared" si="22"/>
        <v>0</v>
      </c>
      <c r="M84" s="159">
        <f t="shared" si="22"/>
        <v>0</v>
      </c>
      <c r="N84" s="159">
        <f t="shared" si="22"/>
        <v>0</v>
      </c>
      <c r="O84" s="159">
        <f t="shared" si="22"/>
        <v>0</v>
      </c>
      <c r="P84" s="159">
        <f t="shared" si="19"/>
        <v>0</v>
      </c>
    </row>
    <row r="85" spans="1:16" s="86" customFormat="1" x14ac:dyDescent="0.25">
      <c r="A85" s="93">
        <v>1101010000</v>
      </c>
      <c r="B85" s="129" t="s">
        <v>77</v>
      </c>
      <c r="C85" s="130" t="s">
        <v>7</v>
      </c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>
        <f t="shared" si="19"/>
        <v>0</v>
      </c>
    </row>
    <row r="86" spans="1:16" s="86" customFormat="1" x14ac:dyDescent="0.25">
      <c r="A86" s="131">
        <v>1101020000</v>
      </c>
      <c r="B86" s="129" t="s">
        <v>78</v>
      </c>
      <c r="C86" s="130" t="s">
        <v>7</v>
      </c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>
        <f t="shared" si="19"/>
        <v>0</v>
      </c>
    </row>
    <row r="87" spans="1:16" s="86" customFormat="1" x14ac:dyDescent="0.25">
      <c r="A87" s="93">
        <v>1102000000</v>
      </c>
      <c r="B87" s="129" t="s">
        <v>79</v>
      </c>
      <c r="C87" s="130" t="s">
        <v>7</v>
      </c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>
        <f t="shared" si="19"/>
        <v>0</v>
      </c>
    </row>
    <row r="88" spans="1:16" s="86" customFormat="1" x14ac:dyDescent="0.25">
      <c r="A88" s="131">
        <v>1103000000</v>
      </c>
      <c r="B88" s="129" t="s">
        <v>80</v>
      </c>
      <c r="C88" s="130" t="s">
        <v>7</v>
      </c>
      <c r="D88" s="159">
        <f>D89</f>
        <v>0</v>
      </c>
      <c r="E88" s="159">
        <f t="shared" ref="E88:O88" si="23">E89</f>
        <v>0</v>
      </c>
      <c r="F88" s="159">
        <f t="shared" si="23"/>
        <v>0</v>
      </c>
      <c r="G88" s="159">
        <f t="shared" si="23"/>
        <v>0</v>
      </c>
      <c r="H88" s="159">
        <f t="shared" si="23"/>
        <v>0</v>
      </c>
      <c r="I88" s="159">
        <f t="shared" si="23"/>
        <v>0</v>
      </c>
      <c r="J88" s="159">
        <f t="shared" si="23"/>
        <v>0</v>
      </c>
      <c r="K88" s="159">
        <f t="shared" si="23"/>
        <v>0</v>
      </c>
      <c r="L88" s="159">
        <f t="shared" si="23"/>
        <v>0</v>
      </c>
      <c r="M88" s="159">
        <f t="shared" si="23"/>
        <v>0</v>
      </c>
      <c r="N88" s="159">
        <f t="shared" si="23"/>
        <v>0</v>
      </c>
      <c r="O88" s="159">
        <f t="shared" si="23"/>
        <v>0</v>
      </c>
      <c r="P88" s="159">
        <f t="shared" si="19"/>
        <v>0</v>
      </c>
    </row>
    <row r="89" spans="1:16" s="86" customFormat="1" x14ac:dyDescent="0.25">
      <c r="A89" s="93">
        <v>1103010100</v>
      </c>
      <c r="B89" s="129" t="s">
        <v>2</v>
      </c>
      <c r="C89" s="130" t="s">
        <v>7</v>
      </c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>
        <f t="shared" si="19"/>
        <v>0</v>
      </c>
    </row>
    <row r="90" spans="1:16" s="86" customFormat="1" x14ac:dyDescent="0.25">
      <c r="A90" s="131">
        <v>1104000000</v>
      </c>
      <c r="B90" s="129" t="s">
        <v>81</v>
      </c>
      <c r="C90" s="130" t="s">
        <v>7</v>
      </c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>
        <f t="shared" si="19"/>
        <v>0</v>
      </c>
    </row>
    <row r="91" spans="1:16" s="86" customFormat="1" x14ac:dyDescent="0.25">
      <c r="A91" s="93">
        <v>1105000000</v>
      </c>
      <c r="B91" s="162" t="s">
        <v>644</v>
      </c>
      <c r="C91" s="130" t="s">
        <v>645</v>
      </c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</row>
    <row r="92" spans="1:16" s="86" customFormat="1" x14ac:dyDescent="0.25">
      <c r="A92" s="131">
        <v>1190000000</v>
      </c>
      <c r="B92" s="129" t="s">
        <v>82</v>
      </c>
      <c r="C92" s="130" t="s">
        <v>7</v>
      </c>
      <c r="D92" s="159"/>
      <c r="E92" s="159"/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>
        <f t="shared" si="19"/>
        <v>0</v>
      </c>
    </row>
    <row r="93" spans="1:16" s="86" customFormat="1" x14ac:dyDescent="0.25">
      <c r="A93" s="93">
        <v>1200000000</v>
      </c>
      <c r="B93" s="129" t="s">
        <v>83</v>
      </c>
      <c r="C93" s="130" t="s">
        <v>7</v>
      </c>
      <c r="D93" s="159">
        <f>D94+D97+D98+D99+D100+D101+D102+D103+D104+D105+D108+D138+D141+D142</f>
        <v>0</v>
      </c>
      <c r="E93" s="159">
        <f t="shared" ref="E93:O93" si="24">E94+E97+E98+E99+E100+E101+E102+E103+E104+E105+E108+E138+E141+E142</f>
        <v>0</v>
      </c>
      <c r="F93" s="159">
        <f t="shared" si="24"/>
        <v>0</v>
      </c>
      <c r="G93" s="159">
        <f t="shared" si="24"/>
        <v>0</v>
      </c>
      <c r="H93" s="159">
        <f t="shared" si="24"/>
        <v>0</v>
      </c>
      <c r="I93" s="159">
        <f t="shared" si="24"/>
        <v>0</v>
      </c>
      <c r="J93" s="159">
        <f t="shared" si="24"/>
        <v>0</v>
      </c>
      <c r="K93" s="159">
        <f t="shared" si="24"/>
        <v>0</v>
      </c>
      <c r="L93" s="159">
        <f t="shared" si="24"/>
        <v>0</v>
      </c>
      <c r="M93" s="159">
        <f t="shared" si="24"/>
        <v>0</v>
      </c>
      <c r="N93" s="159">
        <f t="shared" si="24"/>
        <v>0</v>
      </c>
      <c r="O93" s="159">
        <f t="shared" si="24"/>
        <v>0</v>
      </c>
      <c r="P93" s="159">
        <f t="shared" si="19"/>
        <v>0</v>
      </c>
    </row>
    <row r="94" spans="1:16" s="86" customFormat="1" x14ac:dyDescent="0.25">
      <c r="A94" s="131">
        <v>1200010000</v>
      </c>
      <c r="B94" s="129" t="s">
        <v>84</v>
      </c>
      <c r="C94" s="130" t="s">
        <v>30</v>
      </c>
      <c r="D94" s="159">
        <f>D95+D96</f>
        <v>0</v>
      </c>
      <c r="E94" s="159">
        <f t="shared" ref="E94:O94" si="25">E95+E96</f>
        <v>0</v>
      </c>
      <c r="F94" s="159">
        <f t="shared" si="25"/>
        <v>0</v>
      </c>
      <c r="G94" s="159">
        <f t="shared" si="25"/>
        <v>0</v>
      </c>
      <c r="H94" s="159">
        <f t="shared" si="25"/>
        <v>0</v>
      </c>
      <c r="I94" s="159">
        <f t="shared" si="25"/>
        <v>0</v>
      </c>
      <c r="J94" s="159">
        <f t="shared" si="25"/>
        <v>0</v>
      </c>
      <c r="K94" s="159">
        <f t="shared" si="25"/>
        <v>0</v>
      </c>
      <c r="L94" s="159">
        <f t="shared" si="25"/>
        <v>0</v>
      </c>
      <c r="M94" s="159">
        <f t="shared" si="25"/>
        <v>0</v>
      </c>
      <c r="N94" s="159">
        <f t="shared" si="25"/>
        <v>0</v>
      </c>
      <c r="O94" s="159">
        <f t="shared" si="25"/>
        <v>0</v>
      </c>
      <c r="P94" s="159">
        <f t="shared" si="19"/>
        <v>0</v>
      </c>
    </row>
    <row r="95" spans="1:16" s="86" customFormat="1" x14ac:dyDescent="0.25">
      <c r="A95" s="93">
        <v>1200010100</v>
      </c>
      <c r="B95" s="129" t="s">
        <v>85</v>
      </c>
      <c r="C95" s="130" t="s">
        <v>30</v>
      </c>
      <c r="D95" s="159"/>
      <c r="E95" s="159"/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>
        <f t="shared" si="19"/>
        <v>0</v>
      </c>
    </row>
    <row r="96" spans="1:16" s="86" customFormat="1" x14ac:dyDescent="0.25">
      <c r="A96" s="131">
        <v>1200010200</v>
      </c>
      <c r="B96" s="129" t="s">
        <v>86</v>
      </c>
      <c r="C96" s="130" t="s">
        <v>30</v>
      </c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>
        <f t="shared" si="19"/>
        <v>0</v>
      </c>
    </row>
    <row r="97" spans="1:16" s="86" customFormat="1" x14ac:dyDescent="0.25">
      <c r="A97" s="93">
        <v>1200020000</v>
      </c>
      <c r="B97" s="129" t="s">
        <v>87</v>
      </c>
      <c r="C97" s="130" t="s">
        <v>46</v>
      </c>
      <c r="D97" s="159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>
        <f t="shared" si="19"/>
        <v>0</v>
      </c>
    </row>
    <row r="98" spans="1:16" s="86" customFormat="1" x14ac:dyDescent="0.25">
      <c r="A98" s="131">
        <v>1200030000</v>
      </c>
      <c r="B98" s="129" t="s">
        <v>88</v>
      </c>
      <c r="C98" s="130" t="s">
        <v>7</v>
      </c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>
        <f t="shared" si="19"/>
        <v>0</v>
      </c>
    </row>
    <row r="99" spans="1:16" s="86" customFormat="1" x14ac:dyDescent="0.25">
      <c r="A99" s="93">
        <v>1200040000</v>
      </c>
      <c r="B99" s="129" t="s">
        <v>89</v>
      </c>
      <c r="C99" s="130" t="s">
        <v>7</v>
      </c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>
        <f t="shared" si="19"/>
        <v>0</v>
      </c>
    </row>
    <row r="100" spans="1:16" s="86" customFormat="1" x14ac:dyDescent="0.25">
      <c r="A100" s="131">
        <v>1200050000</v>
      </c>
      <c r="B100" s="129" t="s">
        <v>90</v>
      </c>
      <c r="C100" s="130" t="s">
        <v>7</v>
      </c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>
        <f t="shared" si="19"/>
        <v>0</v>
      </c>
    </row>
    <row r="101" spans="1:16" s="86" customFormat="1" x14ac:dyDescent="0.25">
      <c r="A101" s="93">
        <v>1200060000</v>
      </c>
      <c r="B101" s="129" t="s">
        <v>91</v>
      </c>
      <c r="C101" s="130" t="s">
        <v>7</v>
      </c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>
        <f t="shared" si="19"/>
        <v>0</v>
      </c>
    </row>
    <row r="102" spans="1:16" s="86" customFormat="1" x14ac:dyDescent="0.25">
      <c r="A102" s="131">
        <v>1200070000</v>
      </c>
      <c r="B102" s="129" t="s">
        <v>92</v>
      </c>
      <c r="C102" s="130" t="s">
        <v>7</v>
      </c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>
        <f t="shared" si="19"/>
        <v>0</v>
      </c>
    </row>
    <row r="103" spans="1:16" s="86" customFormat="1" x14ac:dyDescent="0.25">
      <c r="A103" s="93">
        <v>1200080000</v>
      </c>
      <c r="B103" s="129" t="s">
        <v>93</v>
      </c>
      <c r="C103" s="130" t="s">
        <v>7</v>
      </c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>
        <f t="shared" si="19"/>
        <v>0</v>
      </c>
    </row>
    <row r="104" spans="1:16" s="86" customFormat="1" x14ac:dyDescent="0.25">
      <c r="A104" s="131">
        <v>1200085000</v>
      </c>
      <c r="B104" s="129" t="s">
        <v>646</v>
      </c>
      <c r="C104" s="130" t="s">
        <v>7</v>
      </c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</row>
    <row r="105" spans="1:16" s="86" customFormat="1" x14ac:dyDescent="0.25">
      <c r="A105" s="93">
        <v>1200090000</v>
      </c>
      <c r="B105" s="129" t="s">
        <v>94</v>
      </c>
      <c r="C105" s="130" t="s">
        <v>7</v>
      </c>
      <c r="D105" s="159">
        <f>D106+D107</f>
        <v>0</v>
      </c>
      <c r="E105" s="159">
        <f t="shared" ref="E105:O105" si="26">E106+E107</f>
        <v>0</v>
      </c>
      <c r="F105" s="159">
        <f t="shared" si="26"/>
        <v>0</v>
      </c>
      <c r="G105" s="159">
        <f t="shared" si="26"/>
        <v>0</v>
      </c>
      <c r="H105" s="159">
        <f t="shared" si="26"/>
        <v>0</v>
      </c>
      <c r="I105" s="159">
        <f t="shared" si="26"/>
        <v>0</v>
      </c>
      <c r="J105" s="159">
        <f t="shared" si="26"/>
        <v>0</v>
      </c>
      <c r="K105" s="159">
        <f t="shared" si="26"/>
        <v>0</v>
      </c>
      <c r="L105" s="159">
        <f t="shared" si="26"/>
        <v>0</v>
      </c>
      <c r="M105" s="159">
        <f t="shared" si="26"/>
        <v>0</v>
      </c>
      <c r="N105" s="159">
        <f t="shared" si="26"/>
        <v>0</v>
      </c>
      <c r="O105" s="159">
        <f t="shared" si="26"/>
        <v>0</v>
      </c>
      <c r="P105" s="159">
        <f t="shared" si="19"/>
        <v>0</v>
      </c>
    </row>
    <row r="106" spans="1:16" s="86" customFormat="1" x14ac:dyDescent="0.25">
      <c r="A106" s="131">
        <v>1200090100</v>
      </c>
      <c r="B106" s="129" t="s">
        <v>95</v>
      </c>
      <c r="C106" s="130" t="s">
        <v>7</v>
      </c>
      <c r="D106" s="159"/>
      <c r="E106" s="159"/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>
        <f t="shared" si="19"/>
        <v>0</v>
      </c>
    </row>
    <row r="107" spans="1:16" s="86" customFormat="1" x14ac:dyDescent="0.25">
      <c r="A107" s="93">
        <v>1200099000</v>
      </c>
      <c r="B107" s="129" t="s">
        <v>96</v>
      </c>
      <c r="C107" s="130" t="s">
        <v>7</v>
      </c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>
        <f t="shared" si="19"/>
        <v>0</v>
      </c>
    </row>
    <row r="108" spans="1:16" s="86" customFormat="1" x14ac:dyDescent="0.25">
      <c r="A108" s="131">
        <v>1200100000</v>
      </c>
      <c r="B108" s="129" t="s">
        <v>97</v>
      </c>
      <c r="C108" s="130" t="s">
        <v>7</v>
      </c>
      <c r="D108" s="159">
        <f>D109+D118+D119+D120+D123+D128+D129+D133++D134+D137</f>
        <v>0</v>
      </c>
      <c r="E108" s="159">
        <f t="shared" ref="E108:O108" si="27">E109+E118+E119+E120+E123+E128+E129+E133++E134+E137</f>
        <v>0</v>
      </c>
      <c r="F108" s="159">
        <f t="shared" si="27"/>
        <v>0</v>
      </c>
      <c r="G108" s="159">
        <f t="shared" si="27"/>
        <v>0</v>
      </c>
      <c r="H108" s="159">
        <f t="shared" si="27"/>
        <v>0</v>
      </c>
      <c r="I108" s="159">
        <f t="shared" si="27"/>
        <v>0</v>
      </c>
      <c r="J108" s="159">
        <f t="shared" si="27"/>
        <v>0</v>
      </c>
      <c r="K108" s="159">
        <f t="shared" si="27"/>
        <v>0</v>
      </c>
      <c r="L108" s="159">
        <f t="shared" si="27"/>
        <v>0</v>
      </c>
      <c r="M108" s="159">
        <f t="shared" si="27"/>
        <v>0</v>
      </c>
      <c r="N108" s="159">
        <f t="shared" si="27"/>
        <v>0</v>
      </c>
      <c r="O108" s="159">
        <f t="shared" si="27"/>
        <v>0</v>
      </c>
      <c r="P108" s="159">
        <f t="shared" si="19"/>
        <v>0</v>
      </c>
    </row>
    <row r="109" spans="1:16" s="86" customFormat="1" x14ac:dyDescent="0.25">
      <c r="A109" s="93">
        <v>1200101000</v>
      </c>
      <c r="B109" s="129" t="s">
        <v>98</v>
      </c>
      <c r="C109" s="130" t="s">
        <v>7</v>
      </c>
      <c r="D109" s="159">
        <f>D110+D114</f>
        <v>0</v>
      </c>
      <c r="E109" s="159">
        <f t="shared" ref="E109:O109" si="28">E110+E114</f>
        <v>0</v>
      </c>
      <c r="F109" s="159">
        <f t="shared" si="28"/>
        <v>0</v>
      </c>
      <c r="G109" s="159">
        <f t="shared" si="28"/>
        <v>0</v>
      </c>
      <c r="H109" s="159">
        <f t="shared" si="28"/>
        <v>0</v>
      </c>
      <c r="I109" s="159">
        <f t="shared" si="28"/>
        <v>0</v>
      </c>
      <c r="J109" s="159">
        <f t="shared" si="28"/>
        <v>0</v>
      </c>
      <c r="K109" s="159">
        <f t="shared" si="28"/>
        <v>0</v>
      </c>
      <c r="L109" s="159">
        <f t="shared" si="28"/>
        <v>0</v>
      </c>
      <c r="M109" s="159">
        <f t="shared" si="28"/>
        <v>0</v>
      </c>
      <c r="N109" s="159">
        <f t="shared" si="28"/>
        <v>0</v>
      </c>
      <c r="O109" s="159">
        <f t="shared" si="28"/>
        <v>0</v>
      </c>
      <c r="P109" s="159">
        <f t="shared" si="19"/>
        <v>0</v>
      </c>
    </row>
    <row r="110" spans="1:16" s="86" customFormat="1" x14ac:dyDescent="0.25">
      <c r="A110" s="131">
        <v>1200101100</v>
      </c>
      <c r="B110" s="129" t="s">
        <v>22</v>
      </c>
      <c r="C110" s="130" t="s">
        <v>7</v>
      </c>
      <c r="D110" s="159">
        <f>D111+D112+D113</f>
        <v>0</v>
      </c>
      <c r="E110" s="159">
        <f t="shared" ref="E110:O110" si="29">E111+E112+E113</f>
        <v>0</v>
      </c>
      <c r="F110" s="159">
        <f t="shared" si="29"/>
        <v>0</v>
      </c>
      <c r="G110" s="159">
        <f t="shared" si="29"/>
        <v>0</v>
      </c>
      <c r="H110" s="159">
        <f t="shared" si="29"/>
        <v>0</v>
      </c>
      <c r="I110" s="159">
        <f t="shared" si="29"/>
        <v>0</v>
      </c>
      <c r="J110" s="159">
        <f t="shared" si="29"/>
        <v>0</v>
      </c>
      <c r="K110" s="159">
        <f t="shared" si="29"/>
        <v>0</v>
      </c>
      <c r="L110" s="159">
        <f t="shared" si="29"/>
        <v>0</v>
      </c>
      <c r="M110" s="159">
        <f t="shared" si="29"/>
        <v>0</v>
      </c>
      <c r="N110" s="159">
        <f t="shared" si="29"/>
        <v>0</v>
      </c>
      <c r="O110" s="159">
        <f t="shared" si="29"/>
        <v>0</v>
      </c>
      <c r="P110" s="159">
        <f t="shared" si="19"/>
        <v>0</v>
      </c>
    </row>
    <row r="111" spans="1:16" s="86" customFormat="1" x14ac:dyDescent="0.25">
      <c r="A111" s="93">
        <v>1200101110</v>
      </c>
      <c r="B111" s="129" t="s">
        <v>23</v>
      </c>
      <c r="C111" s="130" t="s">
        <v>46</v>
      </c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>
        <f t="shared" si="19"/>
        <v>0</v>
      </c>
    </row>
    <row r="112" spans="1:16" s="86" customFormat="1" x14ac:dyDescent="0.25">
      <c r="A112" s="131">
        <v>1200101120</v>
      </c>
      <c r="B112" s="129" t="s">
        <v>24</v>
      </c>
      <c r="C112" s="130" t="s">
        <v>46</v>
      </c>
      <c r="D112" s="159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>
        <f t="shared" si="19"/>
        <v>0</v>
      </c>
    </row>
    <row r="113" spans="1:16" s="86" customFormat="1" x14ac:dyDescent="0.25">
      <c r="A113" s="93">
        <v>1200101130</v>
      </c>
      <c r="B113" s="129" t="s">
        <v>99</v>
      </c>
      <c r="C113" s="130" t="s">
        <v>7</v>
      </c>
      <c r="D113" s="159"/>
      <c r="E113" s="159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>
        <f t="shared" si="19"/>
        <v>0</v>
      </c>
    </row>
    <row r="114" spans="1:16" s="86" customFormat="1" x14ac:dyDescent="0.25">
      <c r="A114" s="131">
        <v>1200101200</v>
      </c>
      <c r="B114" s="129" t="s">
        <v>26</v>
      </c>
      <c r="C114" s="130" t="s">
        <v>7</v>
      </c>
      <c r="D114" s="159">
        <f>D115+D116+D117</f>
        <v>0</v>
      </c>
      <c r="E114" s="159">
        <f t="shared" ref="E114:O114" si="30">E115+E116+E117</f>
        <v>0</v>
      </c>
      <c r="F114" s="159">
        <f t="shared" si="30"/>
        <v>0</v>
      </c>
      <c r="G114" s="159">
        <f t="shared" si="30"/>
        <v>0</v>
      </c>
      <c r="H114" s="159">
        <f t="shared" si="30"/>
        <v>0</v>
      </c>
      <c r="I114" s="159">
        <f t="shared" si="30"/>
        <v>0</v>
      </c>
      <c r="J114" s="159">
        <f t="shared" si="30"/>
        <v>0</v>
      </c>
      <c r="K114" s="159">
        <f t="shared" si="30"/>
        <v>0</v>
      </c>
      <c r="L114" s="159">
        <f t="shared" si="30"/>
        <v>0</v>
      </c>
      <c r="M114" s="159">
        <f t="shared" si="30"/>
        <v>0</v>
      </c>
      <c r="N114" s="159">
        <f t="shared" si="30"/>
        <v>0</v>
      </c>
      <c r="O114" s="159">
        <f t="shared" si="30"/>
        <v>0</v>
      </c>
      <c r="P114" s="159">
        <f t="shared" si="19"/>
        <v>0</v>
      </c>
    </row>
    <row r="115" spans="1:16" s="86" customFormat="1" x14ac:dyDescent="0.25">
      <c r="A115" s="93">
        <v>1200101210</v>
      </c>
      <c r="B115" s="129" t="s">
        <v>23</v>
      </c>
      <c r="C115" s="130" t="s">
        <v>46</v>
      </c>
      <c r="D115" s="159"/>
      <c r="E115" s="159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>
        <f t="shared" si="19"/>
        <v>0</v>
      </c>
    </row>
    <row r="116" spans="1:16" s="86" customFormat="1" x14ac:dyDescent="0.25">
      <c r="A116" s="131">
        <v>1200101220</v>
      </c>
      <c r="B116" s="129" t="s">
        <v>24</v>
      </c>
      <c r="C116" s="130" t="s">
        <v>46</v>
      </c>
      <c r="D116" s="159"/>
      <c r="E116" s="159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>
        <f t="shared" si="19"/>
        <v>0</v>
      </c>
    </row>
    <row r="117" spans="1:16" s="86" customFormat="1" x14ac:dyDescent="0.25">
      <c r="A117" s="93">
        <v>1200101230</v>
      </c>
      <c r="B117" s="129" t="s">
        <v>99</v>
      </c>
      <c r="C117" s="130" t="s">
        <v>7</v>
      </c>
      <c r="D117" s="159"/>
      <c r="E117" s="159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/>
      <c r="P117" s="159">
        <f t="shared" si="19"/>
        <v>0</v>
      </c>
    </row>
    <row r="118" spans="1:16" s="86" customFormat="1" x14ac:dyDescent="0.25">
      <c r="A118" s="131">
        <v>1200102000</v>
      </c>
      <c r="B118" s="129" t="s">
        <v>100</v>
      </c>
      <c r="C118" s="130" t="s">
        <v>46</v>
      </c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>
        <f t="shared" si="19"/>
        <v>0</v>
      </c>
    </row>
    <row r="119" spans="1:16" s="86" customFormat="1" x14ac:dyDescent="0.25">
      <c r="A119" s="93">
        <v>1200103000</v>
      </c>
      <c r="B119" s="129" t="s">
        <v>101</v>
      </c>
      <c r="C119" s="130" t="s">
        <v>46</v>
      </c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f t="shared" si="19"/>
        <v>0</v>
      </c>
    </row>
    <row r="120" spans="1:16" s="86" customFormat="1" x14ac:dyDescent="0.25">
      <c r="A120" s="131">
        <v>1200104000</v>
      </c>
      <c r="B120" s="129" t="s">
        <v>102</v>
      </c>
      <c r="C120" s="130" t="s">
        <v>30</v>
      </c>
      <c r="D120" s="159">
        <f>D121+D122</f>
        <v>0</v>
      </c>
      <c r="E120" s="159">
        <f t="shared" ref="E120:O120" si="31">E121+E122</f>
        <v>0</v>
      </c>
      <c r="F120" s="159">
        <f t="shared" si="31"/>
        <v>0</v>
      </c>
      <c r="G120" s="159">
        <f t="shared" si="31"/>
        <v>0</v>
      </c>
      <c r="H120" s="159">
        <f t="shared" si="31"/>
        <v>0</v>
      </c>
      <c r="I120" s="159">
        <f t="shared" si="31"/>
        <v>0</v>
      </c>
      <c r="J120" s="159">
        <f t="shared" si="31"/>
        <v>0</v>
      </c>
      <c r="K120" s="159">
        <f t="shared" si="31"/>
        <v>0</v>
      </c>
      <c r="L120" s="159">
        <f t="shared" si="31"/>
        <v>0</v>
      </c>
      <c r="M120" s="159">
        <f t="shared" si="31"/>
        <v>0</v>
      </c>
      <c r="N120" s="159">
        <f t="shared" si="31"/>
        <v>0</v>
      </c>
      <c r="O120" s="159">
        <f t="shared" si="31"/>
        <v>0</v>
      </c>
      <c r="P120" s="159">
        <f t="shared" si="19"/>
        <v>0</v>
      </c>
    </row>
    <row r="121" spans="1:16" s="86" customFormat="1" x14ac:dyDescent="0.25">
      <c r="A121" s="93">
        <v>1200104100</v>
      </c>
      <c r="B121" s="129" t="s">
        <v>29</v>
      </c>
      <c r="C121" s="130" t="s">
        <v>30</v>
      </c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>
        <f t="shared" si="19"/>
        <v>0</v>
      </c>
    </row>
    <row r="122" spans="1:16" s="86" customFormat="1" x14ac:dyDescent="0.25">
      <c r="A122" s="131">
        <v>1200104200</v>
      </c>
      <c r="B122" s="129" t="s">
        <v>31</v>
      </c>
      <c r="C122" s="130" t="s">
        <v>30</v>
      </c>
      <c r="D122" s="159"/>
      <c r="E122" s="159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/>
      <c r="P122" s="159">
        <f t="shared" si="19"/>
        <v>0</v>
      </c>
    </row>
    <row r="123" spans="1:16" s="86" customFormat="1" x14ac:dyDescent="0.25">
      <c r="A123" s="93">
        <v>1200105000</v>
      </c>
      <c r="B123" s="129" t="s">
        <v>103</v>
      </c>
      <c r="C123" s="130" t="s">
        <v>7</v>
      </c>
      <c r="D123" s="159">
        <f>D124+D125+D126+D127</f>
        <v>0</v>
      </c>
      <c r="E123" s="159">
        <f t="shared" ref="E123:O123" si="32">E124+E125+E126+E127</f>
        <v>0</v>
      </c>
      <c r="F123" s="159">
        <f t="shared" si="32"/>
        <v>0</v>
      </c>
      <c r="G123" s="159">
        <f t="shared" si="32"/>
        <v>0</v>
      </c>
      <c r="H123" s="159">
        <f t="shared" si="32"/>
        <v>0</v>
      </c>
      <c r="I123" s="159">
        <f t="shared" si="32"/>
        <v>0</v>
      </c>
      <c r="J123" s="159">
        <f t="shared" si="32"/>
        <v>0</v>
      </c>
      <c r="K123" s="159">
        <f t="shared" si="32"/>
        <v>0</v>
      </c>
      <c r="L123" s="159">
        <f t="shared" si="32"/>
        <v>0</v>
      </c>
      <c r="M123" s="159">
        <f t="shared" si="32"/>
        <v>0</v>
      </c>
      <c r="N123" s="159">
        <f t="shared" si="32"/>
        <v>0</v>
      </c>
      <c r="O123" s="159">
        <f t="shared" si="32"/>
        <v>0</v>
      </c>
      <c r="P123" s="159">
        <f t="shared" si="19"/>
        <v>0</v>
      </c>
    </row>
    <row r="124" spans="1:16" s="86" customFormat="1" x14ac:dyDescent="0.25">
      <c r="A124" s="131">
        <v>1200105100</v>
      </c>
      <c r="B124" s="129" t="s">
        <v>104</v>
      </c>
      <c r="C124" s="130" t="s">
        <v>7</v>
      </c>
      <c r="D124" s="159"/>
      <c r="E124" s="159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/>
      <c r="P124" s="159">
        <f t="shared" si="19"/>
        <v>0</v>
      </c>
    </row>
    <row r="125" spans="1:16" s="86" customFormat="1" x14ac:dyDescent="0.25">
      <c r="A125" s="93">
        <v>1200105200</v>
      </c>
      <c r="B125" s="129" t="s">
        <v>45</v>
      </c>
      <c r="C125" s="130" t="s">
        <v>7</v>
      </c>
      <c r="D125" s="159"/>
      <c r="E125" s="159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/>
      <c r="P125" s="159">
        <f t="shared" si="19"/>
        <v>0</v>
      </c>
    </row>
    <row r="126" spans="1:16" s="86" customFormat="1" x14ac:dyDescent="0.25">
      <c r="A126" s="131">
        <v>1200105300</v>
      </c>
      <c r="B126" s="129" t="s">
        <v>47</v>
      </c>
      <c r="C126" s="130" t="s">
        <v>7</v>
      </c>
      <c r="D126" s="159"/>
      <c r="E126" s="159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/>
      <c r="P126" s="159">
        <f t="shared" si="19"/>
        <v>0</v>
      </c>
    </row>
    <row r="127" spans="1:16" s="86" customFormat="1" x14ac:dyDescent="0.25">
      <c r="A127" s="93">
        <v>1200105900</v>
      </c>
      <c r="B127" s="129" t="s">
        <v>48</v>
      </c>
      <c r="C127" s="130" t="s">
        <v>7</v>
      </c>
      <c r="D127" s="159"/>
      <c r="E127" s="159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>
        <f t="shared" si="19"/>
        <v>0</v>
      </c>
    </row>
    <row r="128" spans="1:16" s="86" customFormat="1" x14ac:dyDescent="0.25">
      <c r="A128" s="131">
        <v>1200106000</v>
      </c>
      <c r="B128" s="129" t="s">
        <v>105</v>
      </c>
      <c r="C128" s="130" t="s">
        <v>7</v>
      </c>
      <c r="D128" s="159"/>
      <c r="E128" s="159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/>
      <c r="P128" s="159">
        <f t="shared" si="19"/>
        <v>0</v>
      </c>
    </row>
    <row r="129" spans="1:16" s="86" customFormat="1" x14ac:dyDescent="0.25">
      <c r="A129" s="93">
        <v>1200107000</v>
      </c>
      <c r="B129" s="129" t="s">
        <v>106</v>
      </c>
      <c r="C129" s="130" t="s">
        <v>7</v>
      </c>
      <c r="D129" s="159">
        <f>D130+D131+D132</f>
        <v>0</v>
      </c>
      <c r="E129" s="159">
        <f t="shared" ref="E129:O129" si="33">E130+E131+E132</f>
        <v>0</v>
      </c>
      <c r="F129" s="159">
        <f t="shared" si="33"/>
        <v>0</v>
      </c>
      <c r="G129" s="159">
        <f t="shared" si="33"/>
        <v>0</v>
      </c>
      <c r="H129" s="159">
        <f t="shared" si="33"/>
        <v>0</v>
      </c>
      <c r="I129" s="159">
        <f t="shared" si="33"/>
        <v>0</v>
      </c>
      <c r="J129" s="159">
        <f t="shared" si="33"/>
        <v>0</v>
      </c>
      <c r="K129" s="159">
        <f t="shared" si="33"/>
        <v>0</v>
      </c>
      <c r="L129" s="159">
        <f t="shared" si="33"/>
        <v>0</v>
      </c>
      <c r="M129" s="159">
        <f t="shared" si="33"/>
        <v>0</v>
      </c>
      <c r="N129" s="159">
        <f t="shared" si="33"/>
        <v>0</v>
      </c>
      <c r="O129" s="159">
        <f t="shared" si="33"/>
        <v>0</v>
      </c>
      <c r="P129" s="159">
        <f t="shared" si="19"/>
        <v>0</v>
      </c>
    </row>
    <row r="130" spans="1:16" s="86" customFormat="1" x14ac:dyDescent="0.25">
      <c r="A130" s="131">
        <v>1200107100</v>
      </c>
      <c r="B130" s="129" t="s">
        <v>107</v>
      </c>
      <c r="C130" s="130" t="s">
        <v>7</v>
      </c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>
        <f t="shared" si="19"/>
        <v>0</v>
      </c>
    </row>
    <row r="131" spans="1:16" s="86" customFormat="1" x14ac:dyDescent="0.25">
      <c r="A131" s="93">
        <v>1200107200</v>
      </c>
      <c r="B131" s="129" t="s">
        <v>108</v>
      </c>
      <c r="C131" s="130" t="s">
        <v>7</v>
      </c>
      <c r="D131" s="159"/>
      <c r="E131" s="159"/>
      <c r="F131" s="159"/>
      <c r="G131" s="159"/>
      <c r="H131" s="159"/>
      <c r="I131" s="159"/>
      <c r="J131" s="159"/>
      <c r="K131" s="159"/>
      <c r="L131" s="159"/>
      <c r="M131" s="159"/>
      <c r="N131" s="159"/>
      <c r="O131" s="159"/>
      <c r="P131" s="159">
        <f t="shared" si="19"/>
        <v>0</v>
      </c>
    </row>
    <row r="132" spans="1:16" s="86" customFormat="1" x14ac:dyDescent="0.25">
      <c r="A132" s="131">
        <v>1200107900</v>
      </c>
      <c r="B132" s="129" t="s">
        <v>109</v>
      </c>
      <c r="C132" s="130" t="s">
        <v>7</v>
      </c>
      <c r="D132" s="159"/>
      <c r="E132" s="159"/>
      <c r="F132" s="159"/>
      <c r="G132" s="159"/>
      <c r="H132" s="159"/>
      <c r="I132" s="159"/>
      <c r="J132" s="159"/>
      <c r="K132" s="159"/>
      <c r="L132" s="159"/>
      <c r="M132" s="159"/>
      <c r="N132" s="159"/>
      <c r="O132" s="159"/>
      <c r="P132" s="159">
        <f t="shared" si="19"/>
        <v>0</v>
      </c>
    </row>
    <row r="133" spans="1:16" s="86" customFormat="1" x14ac:dyDescent="0.25">
      <c r="A133" s="93">
        <v>1200108000</v>
      </c>
      <c r="B133" s="129" t="s">
        <v>110</v>
      </c>
      <c r="C133" s="130" t="s">
        <v>7</v>
      </c>
      <c r="D133" s="159"/>
      <c r="E133" s="159"/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>
        <f t="shared" si="19"/>
        <v>0</v>
      </c>
    </row>
    <row r="134" spans="1:16" s="86" customFormat="1" x14ac:dyDescent="0.25">
      <c r="A134" s="131">
        <v>1200109000</v>
      </c>
      <c r="B134" s="129" t="s">
        <v>111</v>
      </c>
      <c r="C134" s="130" t="s">
        <v>7</v>
      </c>
      <c r="D134" s="159">
        <f>D135+D136</f>
        <v>0</v>
      </c>
      <c r="E134" s="159">
        <f t="shared" ref="E134:O134" si="34">E135+E136</f>
        <v>0</v>
      </c>
      <c r="F134" s="159">
        <f t="shared" si="34"/>
        <v>0</v>
      </c>
      <c r="G134" s="159">
        <f t="shared" si="34"/>
        <v>0</v>
      </c>
      <c r="H134" s="159">
        <f t="shared" si="34"/>
        <v>0</v>
      </c>
      <c r="I134" s="159">
        <f t="shared" si="34"/>
        <v>0</v>
      </c>
      <c r="J134" s="159">
        <f t="shared" si="34"/>
        <v>0</v>
      </c>
      <c r="K134" s="159">
        <f t="shared" si="34"/>
        <v>0</v>
      </c>
      <c r="L134" s="159">
        <f t="shared" si="34"/>
        <v>0</v>
      </c>
      <c r="M134" s="159">
        <f t="shared" si="34"/>
        <v>0</v>
      </c>
      <c r="N134" s="159">
        <f t="shared" si="34"/>
        <v>0</v>
      </c>
      <c r="O134" s="159">
        <f t="shared" si="34"/>
        <v>0</v>
      </c>
      <c r="P134" s="159">
        <f t="shared" ref="P134:P155" si="35">SUM(D134:O134)</f>
        <v>0</v>
      </c>
    </row>
    <row r="135" spans="1:16" s="86" customFormat="1" ht="13.15" customHeight="1" x14ac:dyDescent="0.25">
      <c r="A135" s="93">
        <v>1200109100</v>
      </c>
      <c r="B135" s="129" t="s">
        <v>112</v>
      </c>
      <c r="C135" s="130" t="s">
        <v>7</v>
      </c>
      <c r="D135" s="159"/>
      <c r="E135" s="159"/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>
        <f t="shared" si="35"/>
        <v>0</v>
      </c>
    </row>
    <row r="136" spans="1:16" s="86" customFormat="1" x14ac:dyDescent="0.25">
      <c r="A136" s="131">
        <v>1200109200</v>
      </c>
      <c r="B136" s="129" t="s">
        <v>148</v>
      </c>
      <c r="C136" s="130" t="s">
        <v>7</v>
      </c>
      <c r="D136" s="159"/>
      <c r="E136" s="159"/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>
        <f t="shared" si="35"/>
        <v>0</v>
      </c>
    </row>
    <row r="137" spans="1:16" s="86" customFormat="1" x14ac:dyDescent="0.25">
      <c r="A137" s="93">
        <v>1200190000</v>
      </c>
      <c r="B137" s="129" t="s">
        <v>113</v>
      </c>
      <c r="C137" s="130" t="s">
        <v>7</v>
      </c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>
        <f t="shared" si="35"/>
        <v>0</v>
      </c>
    </row>
    <row r="138" spans="1:16" s="86" customFormat="1" x14ac:dyDescent="0.25">
      <c r="A138" s="131">
        <v>1200200000</v>
      </c>
      <c r="B138" s="129" t="s">
        <v>80</v>
      </c>
      <c r="C138" s="130" t="s">
        <v>7</v>
      </c>
      <c r="D138" s="159">
        <f>D139+D140</f>
        <v>0</v>
      </c>
      <c r="E138" s="159">
        <f t="shared" ref="E138:O138" si="36">E139+E140</f>
        <v>0</v>
      </c>
      <c r="F138" s="159">
        <f t="shared" si="36"/>
        <v>0</v>
      </c>
      <c r="G138" s="159">
        <f t="shared" si="36"/>
        <v>0</v>
      </c>
      <c r="H138" s="159">
        <f t="shared" si="36"/>
        <v>0</v>
      </c>
      <c r="I138" s="159">
        <f t="shared" si="36"/>
        <v>0</v>
      </c>
      <c r="J138" s="159">
        <f t="shared" si="36"/>
        <v>0</v>
      </c>
      <c r="K138" s="159">
        <f t="shared" si="36"/>
        <v>0</v>
      </c>
      <c r="L138" s="159">
        <f t="shared" si="36"/>
        <v>0</v>
      </c>
      <c r="M138" s="159">
        <f t="shared" si="36"/>
        <v>0</v>
      </c>
      <c r="N138" s="159">
        <f t="shared" si="36"/>
        <v>0</v>
      </c>
      <c r="O138" s="159">
        <f t="shared" si="36"/>
        <v>0</v>
      </c>
      <c r="P138" s="159">
        <f t="shared" si="35"/>
        <v>0</v>
      </c>
    </row>
    <row r="139" spans="1:16" s="86" customFormat="1" x14ac:dyDescent="0.25">
      <c r="A139" s="93">
        <v>1200200100</v>
      </c>
      <c r="B139" s="129" t="s">
        <v>114</v>
      </c>
      <c r="C139" s="130" t="s">
        <v>7</v>
      </c>
      <c r="D139" s="159"/>
      <c r="E139" s="159"/>
      <c r="F139" s="159"/>
      <c r="G139" s="159"/>
      <c r="H139" s="159"/>
      <c r="I139" s="159"/>
      <c r="J139" s="159"/>
      <c r="K139" s="159"/>
      <c r="L139" s="159"/>
      <c r="M139" s="159"/>
      <c r="N139" s="159"/>
      <c r="O139" s="159"/>
      <c r="P139" s="159">
        <f t="shared" si="35"/>
        <v>0</v>
      </c>
    </row>
    <row r="140" spans="1:16" s="86" customFormat="1" x14ac:dyDescent="0.25">
      <c r="A140" s="131">
        <v>1200200200</v>
      </c>
      <c r="B140" s="129" t="s">
        <v>115</v>
      </c>
      <c r="C140" s="130" t="s">
        <v>7</v>
      </c>
      <c r="D140" s="159"/>
      <c r="E140" s="159"/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  <c r="P140" s="159">
        <f t="shared" si="35"/>
        <v>0</v>
      </c>
    </row>
    <row r="141" spans="1:16" s="86" customFormat="1" x14ac:dyDescent="0.25">
      <c r="A141" s="93">
        <v>1200300000</v>
      </c>
      <c r="B141" s="129" t="s">
        <v>116</v>
      </c>
      <c r="C141" s="130" t="s">
        <v>7</v>
      </c>
      <c r="D141" s="159"/>
      <c r="E141" s="159"/>
      <c r="F141" s="159"/>
      <c r="G141" s="159"/>
      <c r="H141" s="159"/>
      <c r="I141" s="159"/>
      <c r="J141" s="159"/>
      <c r="K141" s="159"/>
      <c r="L141" s="159"/>
      <c r="M141" s="159"/>
      <c r="N141" s="159"/>
      <c r="O141" s="159"/>
      <c r="P141" s="159">
        <f t="shared" si="35"/>
        <v>0</v>
      </c>
    </row>
    <row r="142" spans="1:16" s="86" customFormat="1" x14ac:dyDescent="0.25">
      <c r="A142" s="131">
        <v>1290000000</v>
      </c>
      <c r="B142" s="129" t="s">
        <v>117</v>
      </c>
      <c r="C142" s="130" t="s">
        <v>7</v>
      </c>
      <c r="D142" s="159"/>
      <c r="E142" s="159"/>
      <c r="F142" s="159"/>
      <c r="G142" s="159"/>
      <c r="H142" s="159"/>
      <c r="I142" s="159"/>
      <c r="J142" s="159"/>
      <c r="K142" s="159"/>
      <c r="L142" s="159"/>
      <c r="M142" s="159"/>
      <c r="N142" s="159"/>
      <c r="O142" s="159"/>
      <c r="P142" s="159">
        <f t="shared" si="35"/>
        <v>0</v>
      </c>
    </row>
    <row r="143" spans="1:16" x14ac:dyDescent="0.25">
      <c r="A143" s="123">
        <v>1300000000</v>
      </c>
      <c r="B143" s="63" t="s">
        <v>118</v>
      </c>
      <c r="C143" s="4" t="s">
        <v>147</v>
      </c>
      <c r="D143" s="160">
        <f>D3+D93</f>
        <v>0</v>
      </c>
      <c r="E143" s="160">
        <f>E3+E93</f>
        <v>0</v>
      </c>
      <c r="F143" s="160">
        <f>F3+F93</f>
        <v>0</v>
      </c>
      <c r="G143" s="160">
        <f>G3+G93</f>
        <v>0</v>
      </c>
      <c r="H143" s="160">
        <f>H3+H93</f>
        <v>0</v>
      </c>
      <c r="I143" s="160">
        <f>I3+I93</f>
        <v>0</v>
      </c>
      <c r="J143" s="160">
        <f>J3+J93</f>
        <v>0</v>
      </c>
      <c r="K143" s="160">
        <f>K3+K93</f>
        <v>0</v>
      </c>
      <c r="L143" s="160">
        <f>L3+L93</f>
        <v>0</v>
      </c>
      <c r="M143" s="160">
        <f>M3+M93</f>
        <v>0</v>
      </c>
      <c r="N143" s="160">
        <f>N3+N93</f>
        <v>0</v>
      </c>
      <c r="O143" s="160">
        <f>O3+O93</f>
        <v>0</v>
      </c>
      <c r="P143" s="160">
        <f t="shared" si="35"/>
        <v>0</v>
      </c>
    </row>
    <row r="144" spans="1:16" s="86" customFormat="1" x14ac:dyDescent="0.25">
      <c r="A144" s="93">
        <v>1400000000</v>
      </c>
      <c r="B144" s="129" t="s">
        <v>119</v>
      </c>
      <c r="C144" s="130" t="s">
        <v>7</v>
      </c>
      <c r="D144" s="159">
        <f>D145</f>
        <v>0</v>
      </c>
      <c r="E144" s="159">
        <f t="shared" ref="E144:O144" si="37">E145</f>
        <v>0</v>
      </c>
      <c r="F144" s="159">
        <f t="shared" si="37"/>
        <v>0</v>
      </c>
      <c r="G144" s="159">
        <f t="shared" si="37"/>
        <v>0</v>
      </c>
      <c r="H144" s="159">
        <f t="shared" si="37"/>
        <v>0</v>
      </c>
      <c r="I144" s="159">
        <f t="shared" si="37"/>
        <v>0</v>
      </c>
      <c r="J144" s="159">
        <f t="shared" si="37"/>
        <v>0</v>
      </c>
      <c r="K144" s="159">
        <f t="shared" si="37"/>
        <v>0</v>
      </c>
      <c r="L144" s="159">
        <f t="shared" si="37"/>
        <v>0</v>
      </c>
      <c r="M144" s="159">
        <f t="shared" si="37"/>
        <v>0</v>
      </c>
      <c r="N144" s="159">
        <f t="shared" si="37"/>
        <v>0</v>
      </c>
      <c r="O144" s="159">
        <f t="shared" si="37"/>
        <v>0</v>
      </c>
      <c r="P144" s="159">
        <f t="shared" si="35"/>
        <v>0</v>
      </c>
    </row>
    <row r="145" spans="1:16" s="86" customFormat="1" x14ac:dyDescent="0.25">
      <c r="A145" s="131">
        <v>1400010000</v>
      </c>
      <c r="B145" s="129" t="s">
        <v>120</v>
      </c>
      <c r="C145" s="130" t="s">
        <v>7</v>
      </c>
      <c r="D145" s="159">
        <f>D146+D147+D148+D149+D150+D151+D152+D153+D154</f>
        <v>0</v>
      </c>
      <c r="E145" s="159">
        <f t="shared" ref="E145:O145" si="38">E146+E147+E148+E149+E150+E151+E152+E153+E154</f>
        <v>0</v>
      </c>
      <c r="F145" s="159">
        <f t="shared" si="38"/>
        <v>0</v>
      </c>
      <c r="G145" s="159">
        <f t="shared" si="38"/>
        <v>0</v>
      </c>
      <c r="H145" s="159">
        <f t="shared" si="38"/>
        <v>0</v>
      </c>
      <c r="I145" s="159">
        <f t="shared" si="38"/>
        <v>0</v>
      </c>
      <c r="J145" s="159">
        <f t="shared" si="38"/>
        <v>0</v>
      </c>
      <c r="K145" s="159">
        <f t="shared" si="38"/>
        <v>0</v>
      </c>
      <c r="L145" s="159">
        <f t="shared" si="38"/>
        <v>0</v>
      </c>
      <c r="M145" s="159">
        <f t="shared" si="38"/>
        <v>0</v>
      </c>
      <c r="N145" s="159">
        <f t="shared" si="38"/>
        <v>0</v>
      </c>
      <c r="O145" s="159">
        <f t="shared" si="38"/>
        <v>0</v>
      </c>
      <c r="P145" s="159">
        <f t="shared" si="35"/>
        <v>0</v>
      </c>
    </row>
    <row r="146" spans="1:16" s="86" customFormat="1" x14ac:dyDescent="0.25">
      <c r="A146" s="93">
        <v>1400010100</v>
      </c>
      <c r="B146" s="129" t="s">
        <v>121</v>
      </c>
      <c r="C146" s="130" t="s">
        <v>7</v>
      </c>
      <c r="D146" s="159"/>
      <c r="E146" s="159"/>
      <c r="F146" s="159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>
        <f t="shared" si="35"/>
        <v>0</v>
      </c>
    </row>
    <row r="147" spans="1:16" s="86" customFormat="1" x14ac:dyDescent="0.25">
      <c r="A147" s="131">
        <v>1400010200</v>
      </c>
      <c r="B147" s="129" t="s">
        <v>122</v>
      </c>
      <c r="C147" s="130" t="s">
        <v>7</v>
      </c>
      <c r="D147" s="159"/>
      <c r="E147" s="159"/>
      <c r="F147" s="159"/>
      <c r="G147" s="159"/>
      <c r="H147" s="159"/>
      <c r="I147" s="159"/>
      <c r="J147" s="159"/>
      <c r="K147" s="159"/>
      <c r="L147" s="159"/>
      <c r="M147" s="159"/>
      <c r="N147" s="159"/>
      <c r="O147" s="159"/>
      <c r="P147" s="159">
        <f t="shared" si="35"/>
        <v>0</v>
      </c>
    </row>
    <row r="148" spans="1:16" s="86" customFormat="1" x14ac:dyDescent="0.25">
      <c r="A148" s="93">
        <v>1400010300</v>
      </c>
      <c r="B148" s="129" t="s">
        <v>123</v>
      </c>
      <c r="C148" s="130" t="s">
        <v>7</v>
      </c>
      <c r="D148" s="159"/>
      <c r="E148" s="159"/>
      <c r="F148" s="159"/>
      <c r="G148" s="159"/>
      <c r="H148" s="159"/>
      <c r="I148" s="159"/>
      <c r="J148" s="159"/>
      <c r="K148" s="159"/>
      <c r="L148" s="159"/>
      <c r="M148" s="159"/>
      <c r="N148" s="159"/>
      <c r="O148" s="159"/>
      <c r="P148" s="159">
        <f t="shared" si="35"/>
        <v>0</v>
      </c>
    </row>
    <row r="149" spans="1:16" s="86" customFormat="1" x14ac:dyDescent="0.25">
      <c r="A149" s="131">
        <v>1400010400</v>
      </c>
      <c r="B149" s="129" t="s">
        <v>124</v>
      </c>
      <c r="C149" s="130" t="s">
        <v>7</v>
      </c>
      <c r="D149" s="159"/>
      <c r="E149" s="159"/>
      <c r="F149" s="159"/>
      <c r="G149" s="159"/>
      <c r="H149" s="159"/>
      <c r="I149" s="159"/>
      <c r="J149" s="159"/>
      <c r="K149" s="159"/>
      <c r="L149" s="159"/>
      <c r="M149" s="159"/>
      <c r="N149" s="159"/>
      <c r="O149" s="159"/>
      <c r="P149" s="159">
        <f t="shared" si="35"/>
        <v>0</v>
      </c>
    </row>
    <row r="150" spans="1:16" s="86" customFormat="1" x14ac:dyDescent="0.25">
      <c r="A150" s="93">
        <v>1400010500</v>
      </c>
      <c r="B150" s="129" t="s">
        <v>125</v>
      </c>
      <c r="C150" s="130" t="s">
        <v>7</v>
      </c>
      <c r="D150" s="159"/>
      <c r="E150" s="159"/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>
        <f t="shared" si="35"/>
        <v>0</v>
      </c>
    </row>
    <row r="151" spans="1:16" s="86" customFormat="1" x14ac:dyDescent="0.25">
      <c r="A151" s="131">
        <v>1400010600</v>
      </c>
      <c r="B151" s="129" t="s">
        <v>126</v>
      </c>
      <c r="C151" s="130" t="s">
        <v>7</v>
      </c>
      <c r="D151" s="159"/>
      <c r="E151" s="159"/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>
        <f t="shared" si="35"/>
        <v>0</v>
      </c>
    </row>
    <row r="152" spans="1:16" s="86" customFormat="1" x14ac:dyDescent="0.25">
      <c r="A152" s="93">
        <v>1400010700</v>
      </c>
      <c r="B152" s="129" t="s">
        <v>127</v>
      </c>
      <c r="C152" s="130" t="s">
        <v>7</v>
      </c>
      <c r="D152" s="159"/>
      <c r="E152" s="159"/>
      <c r="F152" s="159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>
        <f t="shared" si="35"/>
        <v>0</v>
      </c>
    </row>
    <row r="153" spans="1:16" s="86" customFormat="1" x14ac:dyDescent="0.25">
      <c r="A153" s="131">
        <v>1400010800</v>
      </c>
      <c r="B153" s="129" t="s">
        <v>128</v>
      </c>
      <c r="C153" s="130" t="s">
        <v>7</v>
      </c>
      <c r="D153" s="159"/>
      <c r="E153" s="159"/>
      <c r="F153" s="159"/>
      <c r="G153" s="159"/>
      <c r="H153" s="159"/>
      <c r="I153" s="159"/>
      <c r="J153" s="159"/>
      <c r="K153" s="159"/>
      <c r="L153" s="159"/>
      <c r="M153" s="159"/>
      <c r="N153" s="159"/>
      <c r="O153" s="159"/>
      <c r="P153" s="159">
        <f t="shared" si="35"/>
        <v>0</v>
      </c>
    </row>
    <row r="154" spans="1:16" s="86" customFormat="1" x14ac:dyDescent="0.25">
      <c r="A154" s="93">
        <v>1400019000</v>
      </c>
      <c r="B154" s="129" t="s">
        <v>129</v>
      </c>
      <c r="C154" s="130" t="s">
        <v>7</v>
      </c>
      <c r="D154" s="159"/>
      <c r="E154" s="159"/>
      <c r="F154" s="159"/>
      <c r="G154" s="159"/>
      <c r="H154" s="159"/>
      <c r="I154" s="159"/>
      <c r="J154" s="159"/>
      <c r="K154" s="159"/>
      <c r="L154" s="159"/>
      <c r="M154" s="159"/>
      <c r="N154" s="159"/>
      <c r="O154" s="159"/>
      <c r="P154" s="159">
        <f t="shared" si="35"/>
        <v>0</v>
      </c>
    </row>
    <row r="155" spans="1:16" x14ac:dyDescent="0.25">
      <c r="A155" s="123">
        <v>1900000000</v>
      </c>
      <c r="B155" s="64" t="s">
        <v>130</v>
      </c>
      <c r="C155" s="4" t="s">
        <v>147</v>
      </c>
      <c r="D155" s="160">
        <f>D143+D144</f>
        <v>0</v>
      </c>
      <c r="E155" s="160">
        <f t="shared" ref="E155:O155" si="39">E143+E144</f>
        <v>0</v>
      </c>
      <c r="F155" s="160">
        <f t="shared" si="39"/>
        <v>0</v>
      </c>
      <c r="G155" s="160">
        <f t="shared" si="39"/>
        <v>0</v>
      </c>
      <c r="H155" s="160">
        <f t="shared" si="39"/>
        <v>0</v>
      </c>
      <c r="I155" s="160">
        <f t="shared" si="39"/>
        <v>0</v>
      </c>
      <c r="J155" s="160">
        <f t="shared" si="39"/>
        <v>0</v>
      </c>
      <c r="K155" s="160">
        <f t="shared" si="39"/>
        <v>0</v>
      </c>
      <c r="L155" s="160">
        <f t="shared" si="39"/>
        <v>0</v>
      </c>
      <c r="M155" s="160">
        <f t="shared" si="39"/>
        <v>0</v>
      </c>
      <c r="N155" s="160">
        <f t="shared" si="39"/>
        <v>0</v>
      </c>
      <c r="O155" s="160">
        <f t="shared" si="39"/>
        <v>0</v>
      </c>
      <c r="P155" s="160">
        <f t="shared" si="35"/>
        <v>0</v>
      </c>
    </row>
  </sheetData>
  <autoFilter ref="A2:P155" xr:uid="{9BAFD80B-F6AE-4D02-8C23-6DBB212B62DA}"/>
  <mergeCells count="1">
    <mergeCell ref="A1:P1"/>
  </mergeCells>
  <phoneticPr fontId="13" type="noConversion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580DE-4337-4959-8627-B1F5F9E243E9}">
  <dimension ref="A1:P341"/>
  <sheetViews>
    <sheetView zoomScale="110" zoomScaleNormal="110" workbookViewId="0">
      <selection activeCell="P3" sqref="P3"/>
    </sheetView>
  </sheetViews>
  <sheetFormatPr defaultRowHeight="15" x14ac:dyDescent="0.25"/>
  <cols>
    <col min="1" max="1" width="12.28515625" style="28" bestFit="1" customWidth="1"/>
    <col min="2" max="2" width="82.28515625" style="30" bestFit="1" customWidth="1"/>
    <col min="3" max="4" width="9.140625" style="5"/>
    <col min="5" max="5" width="10.7109375" style="5" customWidth="1"/>
    <col min="6" max="11" width="9.140625" style="5"/>
    <col min="12" max="12" width="10.85546875" style="5" customWidth="1"/>
    <col min="13" max="13" width="10.140625" style="5" customWidth="1"/>
    <col min="14" max="14" width="12" style="5" customWidth="1"/>
    <col min="15" max="15" width="13.5703125" style="5" customWidth="1"/>
    <col min="16" max="16384" width="9.140625" style="5"/>
  </cols>
  <sheetData>
    <row r="1" spans="1:16" x14ac:dyDescent="0.25">
      <c r="A1" s="76" t="s">
        <v>149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x14ac:dyDescent="0.25">
      <c r="A2" s="7" t="s">
        <v>150</v>
      </c>
      <c r="B2" s="29" t="s">
        <v>132</v>
      </c>
      <c r="C2" s="8" t="s">
        <v>133</v>
      </c>
      <c r="D2" s="9" t="s">
        <v>134</v>
      </c>
      <c r="E2" s="10" t="s">
        <v>135</v>
      </c>
      <c r="F2" s="11" t="s">
        <v>136</v>
      </c>
      <c r="G2" s="11" t="s">
        <v>137</v>
      </c>
      <c r="H2" s="11" t="s">
        <v>138</v>
      </c>
      <c r="I2" s="11" t="s">
        <v>139</v>
      </c>
      <c r="J2" s="11" t="s">
        <v>140</v>
      </c>
      <c r="K2" s="11" t="s">
        <v>141</v>
      </c>
      <c r="L2" s="11" t="s">
        <v>142</v>
      </c>
      <c r="M2" s="11" t="s">
        <v>143</v>
      </c>
      <c r="N2" s="11" t="s">
        <v>144</v>
      </c>
      <c r="O2" s="11" t="s">
        <v>145</v>
      </c>
      <c r="P2" s="60" t="s">
        <v>146</v>
      </c>
    </row>
    <row r="3" spans="1:16" s="85" customFormat="1" x14ac:dyDescent="0.25">
      <c r="A3" s="93">
        <v>2100000000</v>
      </c>
      <c r="B3" s="94" t="s">
        <v>475</v>
      </c>
      <c r="C3" s="95" t="s">
        <v>151</v>
      </c>
      <c r="D3" s="154">
        <f>D4+D21+D22+D25+D28+D29+D32+D56+D71</f>
        <v>0</v>
      </c>
      <c r="E3" s="154">
        <f>E4+E21+E22+E25+E28+E29+E32+E56+E71</f>
        <v>0</v>
      </c>
      <c r="F3" s="154">
        <f>F4+F21+F22+F25+F28+F29+F32+F56+F71</f>
        <v>0</v>
      </c>
      <c r="G3" s="154">
        <f>G4+G21+G22+G25+G28+G29+G32+G56+G71</f>
        <v>0</v>
      </c>
      <c r="H3" s="154">
        <f>H4+H21+H22+H25+H28+H29+H32+H56+H71</f>
        <v>0</v>
      </c>
      <c r="I3" s="154">
        <f>I4+I21+I22+I25+I28+I29+I32+I56+I71</f>
        <v>0</v>
      </c>
      <c r="J3" s="154">
        <f>J4+J21+J22+J25+J28+J29+J32+J56+J71</f>
        <v>0</v>
      </c>
      <c r="K3" s="154">
        <f>K4+K21+K22+K25+K28+K29+K32+K56+K71</f>
        <v>0</v>
      </c>
      <c r="L3" s="154">
        <f>L4+L21+L22+L25+L28+L29+L32+L56+L71</f>
        <v>0</v>
      </c>
      <c r="M3" s="154">
        <f>M4+M21+M22+M25+M28+M29+M32+M56+M71</f>
        <v>0</v>
      </c>
      <c r="N3" s="154">
        <f>N4+N21+N22+N25+N28+N29+N32+N56+N71</f>
        <v>0</v>
      </c>
      <c r="O3" s="154">
        <f>O4+O21+O22+O25+O28+O29+O32+O56+O71</f>
        <v>0</v>
      </c>
      <c r="P3" s="154">
        <f>SUM(D3:O3)</f>
        <v>0</v>
      </c>
    </row>
    <row r="4" spans="1:16" s="85" customFormat="1" x14ac:dyDescent="0.25">
      <c r="A4" s="93">
        <v>2101000000</v>
      </c>
      <c r="B4" s="94" t="s">
        <v>476</v>
      </c>
      <c r="C4" s="95" t="s">
        <v>151</v>
      </c>
      <c r="D4" s="154">
        <f>D5+D13</f>
        <v>0</v>
      </c>
      <c r="E4" s="154">
        <f t="shared" ref="E4:O4" si="0">E5+E13</f>
        <v>0</v>
      </c>
      <c r="F4" s="154">
        <f t="shared" si="0"/>
        <v>0</v>
      </c>
      <c r="G4" s="154">
        <f t="shared" si="0"/>
        <v>0</v>
      </c>
      <c r="H4" s="154">
        <f t="shared" si="0"/>
        <v>0</v>
      </c>
      <c r="I4" s="154">
        <f t="shared" si="0"/>
        <v>0</v>
      </c>
      <c r="J4" s="154">
        <f t="shared" si="0"/>
        <v>0</v>
      </c>
      <c r="K4" s="154">
        <f t="shared" si="0"/>
        <v>0</v>
      </c>
      <c r="L4" s="154">
        <f t="shared" si="0"/>
        <v>0</v>
      </c>
      <c r="M4" s="154">
        <f t="shared" si="0"/>
        <v>0</v>
      </c>
      <c r="N4" s="154">
        <f t="shared" si="0"/>
        <v>0</v>
      </c>
      <c r="O4" s="154">
        <f t="shared" si="0"/>
        <v>0</v>
      </c>
      <c r="P4" s="154">
        <f t="shared" ref="P4:P69" si="1">SUM(D4:O4)</f>
        <v>0</v>
      </c>
    </row>
    <row r="5" spans="1:16" s="85" customFormat="1" x14ac:dyDescent="0.25">
      <c r="A5" s="93">
        <v>2101010000</v>
      </c>
      <c r="B5" s="96" t="s">
        <v>477</v>
      </c>
      <c r="C5" s="92" t="s">
        <v>153</v>
      </c>
      <c r="D5" s="154">
        <f>D6+D7+D8</f>
        <v>0</v>
      </c>
      <c r="E5" s="154">
        <f t="shared" ref="E5:O5" si="2">E6+E7+E8</f>
        <v>0</v>
      </c>
      <c r="F5" s="154">
        <f t="shared" si="2"/>
        <v>0</v>
      </c>
      <c r="G5" s="154">
        <f t="shared" si="2"/>
        <v>0</v>
      </c>
      <c r="H5" s="154">
        <f t="shared" si="2"/>
        <v>0</v>
      </c>
      <c r="I5" s="154">
        <f t="shared" si="2"/>
        <v>0</v>
      </c>
      <c r="J5" s="154">
        <f t="shared" si="2"/>
        <v>0</v>
      </c>
      <c r="K5" s="154">
        <f t="shared" si="2"/>
        <v>0</v>
      </c>
      <c r="L5" s="154">
        <f t="shared" si="2"/>
        <v>0</v>
      </c>
      <c r="M5" s="154">
        <f t="shared" si="2"/>
        <v>0</v>
      </c>
      <c r="N5" s="154">
        <f t="shared" si="2"/>
        <v>0</v>
      </c>
      <c r="O5" s="154">
        <f t="shared" si="2"/>
        <v>0</v>
      </c>
      <c r="P5" s="154">
        <f t="shared" si="1"/>
        <v>0</v>
      </c>
    </row>
    <row r="6" spans="1:16" s="85" customFormat="1" x14ac:dyDescent="0.25">
      <c r="A6" s="93">
        <v>2101010100</v>
      </c>
      <c r="B6" s="94" t="s">
        <v>478</v>
      </c>
      <c r="C6" s="92" t="s">
        <v>153</v>
      </c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>
        <f t="shared" si="1"/>
        <v>0</v>
      </c>
    </row>
    <row r="7" spans="1:16" s="85" customFormat="1" x14ac:dyDescent="0.25">
      <c r="A7" s="93">
        <v>2101010200</v>
      </c>
      <c r="B7" s="96" t="s">
        <v>479</v>
      </c>
      <c r="C7" s="92" t="s">
        <v>153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>
        <f t="shared" si="1"/>
        <v>0</v>
      </c>
    </row>
    <row r="8" spans="1:16" s="85" customFormat="1" x14ac:dyDescent="0.25">
      <c r="A8" s="93">
        <v>2101010300</v>
      </c>
      <c r="B8" s="96" t="s">
        <v>480</v>
      </c>
      <c r="C8" s="95" t="s">
        <v>151</v>
      </c>
      <c r="D8" s="154">
        <f>D9+D10+D11+D12</f>
        <v>0</v>
      </c>
      <c r="E8" s="154">
        <f t="shared" ref="E8:O8" si="3">E9+E10+E11+E12</f>
        <v>0</v>
      </c>
      <c r="F8" s="154">
        <f t="shared" si="3"/>
        <v>0</v>
      </c>
      <c r="G8" s="154">
        <f t="shared" si="3"/>
        <v>0</v>
      </c>
      <c r="H8" s="154">
        <f t="shared" si="3"/>
        <v>0</v>
      </c>
      <c r="I8" s="154">
        <f t="shared" si="3"/>
        <v>0</v>
      </c>
      <c r="J8" s="154">
        <f t="shared" si="3"/>
        <v>0</v>
      </c>
      <c r="K8" s="154">
        <f t="shared" si="3"/>
        <v>0</v>
      </c>
      <c r="L8" s="154">
        <f t="shared" si="3"/>
        <v>0</v>
      </c>
      <c r="M8" s="154">
        <f t="shared" si="3"/>
        <v>0</v>
      </c>
      <c r="N8" s="154">
        <f t="shared" si="3"/>
        <v>0</v>
      </c>
      <c r="O8" s="154">
        <f t="shared" si="3"/>
        <v>0</v>
      </c>
      <c r="P8" s="154">
        <f t="shared" si="1"/>
        <v>0</v>
      </c>
    </row>
    <row r="9" spans="1:16" s="85" customFormat="1" x14ac:dyDescent="0.25">
      <c r="A9" s="93">
        <v>2101010310</v>
      </c>
      <c r="B9" s="96" t="s">
        <v>481</v>
      </c>
      <c r="C9" s="92" t="s">
        <v>153</v>
      </c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>
        <f t="shared" si="1"/>
        <v>0</v>
      </c>
    </row>
    <row r="10" spans="1:16" s="85" customFormat="1" x14ac:dyDescent="0.25">
      <c r="A10" s="93">
        <v>2101010320</v>
      </c>
      <c r="B10" s="94" t="s">
        <v>482</v>
      </c>
      <c r="C10" s="92" t="s">
        <v>153</v>
      </c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>
        <f t="shared" si="1"/>
        <v>0</v>
      </c>
    </row>
    <row r="11" spans="1:16" s="85" customFormat="1" x14ac:dyDescent="0.25">
      <c r="A11" s="93">
        <v>2101010330</v>
      </c>
      <c r="B11" s="96" t="s">
        <v>483</v>
      </c>
      <c r="C11" s="92" t="s">
        <v>153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>
        <f t="shared" si="1"/>
        <v>0</v>
      </c>
    </row>
    <row r="12" spans="1:16" s="85" customFormat="1" x14ac:dyDescent="0.25">
      <c r="A12" s="93">
        <v>2101010390</v>
      </c>
      <c r="B12" s="96" t="s">
        <v>484</v>
      </c>
      <c r="C12" s="92" t="s">
        <v>153</v>
      </c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>
        <f t="shared" si="1"/>
        <v>0</v>
      </c>
    </row>
    <row r="13" spans="1:16" s="85" customFormat="1" x14ac:dyDescent="0.25">
      <c r="A13" s="93">
        <v>2101020000</v>
      </c>
      <c r="B13" s="96" t="s">
        <v>485</v>
      </c>
      <c r="C13" s="95" t="s">
        <v>151</v>
      </c>
      <c r="D13" s="154">
        <f>D14+D15+D16</f>
        <v>0</v>
      </c>
      <c r="E13" s="154">
        <f t="shared" ref="E13:O13" si="4">E14+E15+E16</f>
        <v>0</v>
      </c>
      <c r="F13" s="154">
        <f t="shared" si="4"/>
        <v>0</v>
      </c>
      <c r="G13" s="154">
        <f t="shared" si="4"/>
        <v>0</v>
      </c>
      <c r="H13" s="154">
        <f t="shared" si="4"/>
        <v>0</v>
      </c>
      <c r="I13" s="154">
        <f t="shared" si="4"/>
        <v>0</v>
      </c>
      <c r="J13" s="154">
        <f t="shared" si="4"/>
        <v>0</v>
      </c>
      <c r="K13" s="154">
        <f t="shared" si="4"/>
        <v>0</v>
      </c>
      <c r="L13" s="154">
        <f t="shared" si="4"/>
        <v>0</v>
      </c>
      <c r="M13" s="154">
        <f t="shared" si="4"/>
        <v>0</v>
      </c>
      <c r="N13" s="154">
        <f t="shared" si="4"/>
        <v>0</v>
      </c>
      <c r="O13" s="154">
        <f t="shared" si="4"/>
        <v>0</v>
      </c>
      <c r="P13" s="154">
        <f t="shared" si="1"/>
        <v>0</v>
      </c>
    </row>
    <row r="14" spans="1:16" s="85" customFormat="1" x14ac:dyDescent="0.25">
      <c r="A14" s="93">
        <v>2101020100</v>
      </c>
      <c r="B14" s="96" t="s">
        <v>486</v>
      </c>
      <c r="C14" s="92" t="s">
        <v>153</v>
      </c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>
        <f t="shared" si="1"/>
        <v>0</v>
      </c>
    </row>
    <row r="15" spans="1:16" s="85" customFormat="1" x14ac:dyDescent="0.25">
      <c r="A15" s="93">
        <v>2101020200</v>
      </c>
      <c r="B15" s="94" t="s">
        <v>487</v>
      </c>
      <c r="C15" s="92" t="s">
        <v>153</v>
      </c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>
        <f t="shared" si="1"/>
        <v>0</v>
      </c>
    </row>
    <row r="16" spans="1:16" s="85" customFormat="1" x14ac:dyDescent="0.25">
      <c r="A16" s="93">
        <v>2101020300</v>
      </c>
      <c r="B16" s="96" t="s">
        <v>480</v>
      </c>
      <c r="C16" s="95" t="s">
        <v>151</v>
      </c>
      <c r="D16" s="154">
        <f>D17+D18+D19+D20</f>
        <v>0</v>
      </c>
      <c r="E16" s="154">
        <f t="shared" ref="E16:O16" si="5">E17+E18+E19+E20</f>
        <v>0</v>
      </c>
      <c r="F16" s="154">
        <f t="shared" si="5"/>
        <v>0</v>
      </c>
      <c r="G16" s="154">
        <f t="shared" si="5"/>
        <v>0</v>
      </c>
      <c r="H16" s="154">
        <f t="shared" si="5"/>
        <v>0</v>
      </c>
      <c r="I16" s="154">
        <f t="shared" si="5"/>
        <v>0</v>
      </c>
      <c r="J16" s="154">
        <f t="shared" si="5"/>
        <v>0</v>
      </c>
      <c r="K16" s="154">
        <f t="shared" si="5"/>
        <v>0</v>
      </c>
      <c r="L16" s="154">
        <f t="shared" si="5"/>
        <v>0</v>
      </c>
      <c r="M16" s="154">
        <f t="shared" si="5"/>
        <v>0</v>
      </c>
      <c r="N16" s="154">
        <f t="shared" si="5"/>
        <v>0</v>
      </c>
      <c r="O16" s="154">
        <f t="shared" si="5"/>
        <v>0</v>
      </c>
      <c r="P16" s="154">
        <f t="shared" si="1"/>
        <v>0</v>
      </c>
    </row>
    <row r="17" spans="1:16" s="85" customFormat="1" x14ac:dyDescent="0.25">
      <c r="A17" s="97">
        <v>2101020310</v>
      </c>
      <c r="B17" s="96" t="s">
        <v>481</v>
      </c>
      <c r="C17" s="92" t="s">
        <v>153</v>
      </c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>
        <f t="shared" si="1"/>
        <v>0</v>
      </c>
    </row>
    <row r="18" spans="1:16" s="85" customFormat="1" x14ac:dyDescent="0.25">
      <c r="A18" s="97">
        <v>2101020320</v>
      </c>
      <c r="B18" s="96" t="s">
        <v>488</v>
      </c>
      <c r="C18" s="92" t="s">
        <v>153</v>
      </c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>
        <f t="shared" si="1"/>
        <v>0</v>
      </c>
    </row>
    <row r="19" spans="1:16" s="85" customFormat="1" x14ac:dyDescent="0.25">
      <c r="A19" s="97">
        <v>2101020330</v>
      </c>
      <c r="B19" s="96" t="s">
        <v>483</v>
      </c>
      <c r="C19" s="92" t="s">
        <v>153</v>
      </c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>
        <f t="shared" si="1"/>
        <v>0</v>
      </c>
    </row>
    <row r="20" spans="1:16" s="85" customFormat="1" x14ac:dyDescent="0.25">
      <c r="A20" s="97">
        <v>2101020390</v>
      </c>
      <c r="B20" s="96" t="s">
        <v>484</v>
      </c>
      <c r="C20" s="92" t="s">
        <v>153</v>
      </c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>
        <f t="shared" si="1"/>
        <v>0</v>
      </c>
    </row>
    <row r="21" spans="1:16" s="85" customFormat="1" x14ac:dyDescent="0.25">
      <c r="A21" s="93">
        <v>2102000000</v>
      </c>
      <c r="B21" s="94" t="s">
        <v>376</v>
      </c>
      <c r="C21" s="95" t="s">
        <v>151</v>
      </c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>
        <f t="shared" si="1"/>
        <v>0</v>
      </c>
    </row>
    <row r="22" spans="1:16" s="85" customFormat="1" x14ac:dyDescent="0.25">
      <c r="A22" s="93">
        <v>2103000000</v>
      </c>
      <c r="B22" s="96" t="s">
        <v>489</v>
      </c>
      <c r="C22" s="95" t="s">
        <v>161</v>
      </c>
      <c r="D22" s="154">
        <f>D23+D24</f>
        <v>0</v>
      </c>
      <c r="E22" s="154">
        <f t="shared" ref="E22:O22" si="6">E23+E24</f>
        <v>0</v>
      </c>
      <c r="F22" s="154">
        <f t="shared" si="6"/>
        <v>0</v>
      </c>
      <c r="G22" s="154">
        <f t="shared" si="6"/>
        <v>0</v>
      </c>
      <c r="H22" s="154">
        <f t="shared" si="6"/>
        <v>0</v>
      </c>
      <c r="I22" s="154">
        <f t="shared" si="6"/>
        <v>0</v>
      </c>
      <c r="J22" s="154">
        <f t="shared" si="6"/>
        <v>0</v>
      </c>
      <c r="K22" s="154">
        <f t="shared" si="6"/>
        <v>0</v>
      </c>
      <c r="L22" s="154">
        <f t="shared" si="6"/>
        <v>0</v>
      </c>
      <c r="M22" s="154">
        <f t="shared" si="6"/>
        <v>0</v>
      </c>
      <c r="N22" s="154">
        <f t="shared" si="6"/>
        <v>0</v>
      </c>
      <c r="O22" s="154">
        <f t="shared" si="6"/>
        <v>0</v>
      </c>
      <c r="P22" s="154">
        <f t="shared" si="1"/>
        <v>0</v>
      </c>
    </row>
    <row r="23" spans="1:16" s="85" customFormat="1" x14ac:dyDescent="0.25">
      <c r="A23" s="93">
        <v>2103010000</v>
      </c>
      <c r="B23" s="96" t="s">
        <v>490</v>
      </c>
      <c r="C23" s="92" t="s">
        <v>163</v>
      </c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>
        <f t="shared" si="1"/>
        <v>0</v>
      </c>
    </row>
    <row r="24" spans="1:16" s="85" customFormat="1" x14ac:dyDescent="0.25">
      <c r="A24" s="93">
        <v>2103020000</v>
      </c>
      <c r="B24" s="96" t="s">
        <v>491</v>
      </c>
      <c r="C24" s="92" t="s">
        <v>163</v>
      </c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>
        <f t="shared" si="1"/>
        <v>0</v>
      </c>
    </row>
    <row r="25" spans="1:16" s="85" customFormat="1" x14ac:dyDescent="0.25">
      <c r="A25" s="93">
        <v>2104000000</v>
      </c>
      <c r="B25" s="94" t="s">
        <v>492</v>
      </c>
      <c r="C25" s="95" t="s">
        <v>151</v>
      </c>
      <c r="D25" s="154">
        <f>D26+D27</f>
        <v>0</v>
      </c>
      <c r="E25" s="154">
        <f t="shared" ref="E25:O25" si="7">E26+E27</f>
        <v>0</v>
      </c>
      <c r="F25" s="154">
        <f t="shared" si="7"/>
        <v>0</v>
      </c>
      <c r="G25" s="154">
        <f t="shared" si="7"/>
        <v>0</v>
      </c>
      <c r="H25" s="154">
        <f t="shared" si="7"/>
        <v>0</v>
      </c>
      <c r="I25" s="154">
        <f t="shared" si="7"/>
        <v>0</v>
      </c>
      <c r="J25" s="154">
        <f t="shared" si="7"/>
        <v>0</v>
      </c>
      <c r="K25" s="154">
        <f t="shared" si="7"/>
        <v>0</v>
      </c>
      <c r="L25" s="154">
        <f t="shared" si="7"/>
        <v>0</v>
      </c>
      <c r="M25" s="154">
        <f t="shared" si="7"/>
        <v>0</v>
      </c>
      <c r="N25" s="154">
        <f t="shared" si="7"/>
        <v>0</v>
      </c>
      <c r="O25" s="154">
        <f t="shared" si="7"/>
        <v>0</v>
      </c>
      <c r="P25" s="154">
        <f t="shared" si="1"/>
        <v>0</v>
      </c>
    </row>
    <row r="26" spans="1:16" s="85" customFormat="1" x14ac:dyDescent="0.25">
      <c r="A26" s="93">
        <v>2104010000</v>
      </c>
      <c r="B26" s="96" t="s">
        <v>490</v>
      </c>
      <c r="C26" s="92" t="s">
        <v>153</v>
      </c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>
        <f t="shared" si="1"/>
        <v>0</v>
      </c>
    </row>
    <row r="27" spans="1:16" s="85" customFormat="1" x14ac:dyDescent="0.25">
      <c r="A27" s="93">
        <v>2104020000</v>
      </c>
      <c r="B27" s="96" t="s">
        <v>491</v>
      </c>
      <c r="C27" s="92" t="s">
        <v>153</v>
      </c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>
        <f t="shared" si="1"/>
        <v>0</v>
      </c>
    </row>
    <row r="28" spans="1:16" s="85" customFormat="1" x14ac:dyDescent="0.25">
      <c r="A28" s="93">
        <v>2105000000</v>
      </c>
      <c r="B28" s="96" t="s">
        <v>493</v>
      </c>
      <c r="C28" s="95" t="s">
        <v>165</v>
      </c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>
        <f t="shared" si="1"/>
        <v>0</v>
      </c>
    </row>
    <row r="29" spans="1:16" s="85" customFormat="1" x14ac:dyDescent="0.25">
      <c r="A29" s="93">
        <v>2106000000</v>
      </c>
      <c r="B29" s="94" t="s">
        <v>494</v>
      </c>
      <c r="C29" s="95" t="s">
        <v>161</v>
      </c>
      <c r="D29" s="154">
        <f>D30+D31</f>
        <v>0</v>
      </c>
      <c r="E29" s="154">
        <f t="shared" ref="E29:O29" si="8">E30+E31</f>
        <v>0</v>
      </c>
      <c r="F29" s="154">
        <f t="shared" si="8"/>
        <v>0</v>
      </c>
      <c r="G29" s="154">
        <f t="shared" si="8"/>
        <v>0</v>
      </c>
      <c r="H29" s="154">
        <f t="shared" si="8"/>
        <v>0</v>
      </c>
      <c r="I29" s="154">
        <f t="shared" si="8"/>
        <v>0</v>
      </c>
      <c r="J29" s="154">
        <f t="shared" si="8"/>
        <v>0</v>
      </c>
      <c r="K29" s="154">
        <f t="shared" si="8"/>
        <v>0</v>
      </c>
      <c r="L29" s="154">
        <f t="shared" si="8"/>
        <v>0</v>
      </c>
      <c r="M29" s="154">
        <f t="shared" si="8"/>
        <v>0</v>
      </c>
      <c r="N29" s="154">
        <f t="shared" si="8"/>
        <v>0</v>
      </c>
      <c r="O29" s="154">
        <f t="shared" si="8"/>
        <v>0</v>
      </c>
      <c r="P29" s="154">
        <f t="shared" si="1"/>
        <v>0</v>
      </c>
    </row>
    <row r="30" spans="1:16" s="85" customFormat="1" x14ac:dyDescent="0.25">
      <c r="A30" s="93">
        <v>2106010000</v>
      </c>
      <c r="B30" s="94" t="s">
        <v>495</v>
      </c>
      <c r="C30" s="92" t="s">
        <v>163</v>
      </c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>
        <f t="shared" si="1"/>
        <v>0</v>
      </c>
    </row>
    <row r="31" spans="1:16" s="85" customFormat="1" x14ac:dyDescent="0.25">
      <c r="A31" s="93">
        <v>2106020000</v>
      </c>
      <c r="B31" s="96" t="s">
        <v>491</v>
      </c>
      <c r="C31" s="92" t="s">
        <v>163</v>
      </c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>
        <f t="shared" si="1"/>
        <v>0</v>
      </c>
    </row>
    <row r="32" spans="1:16" s="85" customFormat="1" x14ac:dyDescent="0.25">
      <c r="A32" s="93">
        <v>2107000000</v>
      </c>
      <c r="B32" s="94" t="s">
        <v>647</v>
      </c>
      <c r="C32" s="95" t="s">
        <v>151</v>
      </c>
      <c r="D32" s="154">
        <f>D33+D46+D53</f>
        <v>0</v>
      </c>
      <c r="E32" s="154">
        <f t="shared" ref="E32:O32" si="9">E33+E46+E53</f>
        <v>0</v>
      </c>
      <c r="F32" s="154">
        <f t="shared" si="9"/>
        <v>0</v>
      </c>
      <c r="G32" s="154">
        <f t="shared" si="9"/>
        <v>0</v>
      </c>
      <c r="H32" s="154">
        <f t="shared" si="9"/>
        <v>0</v>
      </c>
      <c r="I32" s="154">
        <f t="shared" si="9"/>
        <v>0</v>
      </c>
      <c r="J32" s="154">
        <f t="shared" si="9"/>
        <v>0</v>
      </c>
      <c r="K32" s="154">
        <f t="shared" si="9"/>
        <v>0</v>
      </c>
      <c r="L32" s="154">
        <f t="shared" si="9"/>
        <v>0</v>
      </c>
      <c r="M32" s="154">
        <f t="shared" si="9"/>
        <v>0</v>
      </c>
      <c r="N32" s="154">
        <f t="shared" si="9"/>
        <v>0</v>
      </c>
      <c r="O32" s="154">
        <f t="shared" si="9"/>
        <v>0</v>
      </c>
      <c r="P32" s="154">
        <f t="shared" si="1"/>
        <v>0</v>
      </c>
    </row>
    <row r="33" spans="1:16" s="85" customFormat="1" x14ac:dyDescent="0.25">
      <c r="A33" s="93">
        <v>2107010000</v>
      </c>
      <c r="B33" s="94" t="s">
        <v>496</v>
      </c>
      <c r="C33" s="95" t="s">
        <v>151</v>
      </c>
      <c r="D33" s="154">
        <f>D34+D35+D36+D40+D41+D42+D43+D44+D45</f>
        <v>0</v>
      </c>
      <c r="E33" s="154">
        <f t="shared" ref="E33:O33" si="10">E34+E35+E36+E40+E41+E42+E43+E44+E45</f>
        <v>0</v>
      </c>
      <c r="F33" s="154">
        <f t="shared" si="10"/>
        <v>0</v>
      </c>
      <c r="G33" s="154">
        <f t="shared" si="10"/>
        <v>0</v>
      </c>
      <c r="H33" s="154">
        <f t="shared" si="10"/>
        <v>0</v>
      </c>
      <c r="I33" s="154">
        <f t="shared" si="10"/>
        <v>0</v>
      </c>
      <c r="J33" s="154">
        <f t="shared" si="10"/>
        <v>0</v>
      </c>
      <c r="K33" s="154">
        <f t="shared" si="10"/>
        <v>0</v>
      </c>
      <c r="L33" s="154">
        <f t="shared" si="10"/>
        <v>0</v>
      </c>
      <c r="M33" s="154">
        <f t="shared" si="10"/>
        <v>0</v>
      </c>
      <c r="N33" s="154">
        <f t="shared" si="10"/>
        <v>0</v>
      </c>
      <c r="O33" s="154">
        <f t="shared" si="10"/>
        <v>0</v>
      </c>
      <c r="P33" s="154">
        <f t="shared" si="1"/>
        <v>0</v>
      </c>
    </row>
    <row r="34" spans="1:16" s="85" customFormat="1" x14ac:dyDescent="0.25">
      <c r="A34" s="93">
        <v>2107010100</v>
      </c>
      <c r="B34" s="96" t="s">
        <v>481</v>
      </c>
      <c r="C34" s="92" t="s">
        <v>153</v>
      </c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>
        <f t="shared" si="1"/>
        <v>0</v>
      </c>
    </row>
    <row r="35" spans="1:16" s="85" customFormat="1" x14ac:dyDescent="0.25">
      <c r="A35" s="93">
        <v>2107010200</v>
      </c>
      <c r="B35" s="96" t="s">
        <v>497</v>
      </c>
      <c r="C35" s="92" t="s">
        <v>153</v>
      </c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>
        <f t="shared" si="1"/>
        <v>0</v>
      </c>
    </row>
    <row r="36" spans="1:16" s="85" customFormat="1" x14ac:dyDescent="0.25">
      <c r="A36" s="93">
        <v>2107010300</v>
      </c>
      <c r="B36" s="94" t="s">
        <v>498</v>
      </c>
      <c r="C36" s="95" t="s">
        <v>151</v>
      </c>
      <c r="D36" s="154">
        <f>D37+D38+D39</f>
        <v>0</v>
      </c>
      <c r="E36" s="154">
        <f t="shared" ref="E36:O36" si="11">E37+E38+E39</f>
        <v>0</v>
      </c>
      <c r="F36" s="154">
        <f t="shared" si="11"/>
        <v>0</v>
      </c>
      <c r="G36" s="154">
        <f t="shared" si="11"/>
        <v>0</v>
      </c>
      <c r="H36" s="154">
        <f t="shared" si="11"/>
        <v>0</v>
      </c>
      <c r="I36" s="154">
        <f t="shared" si="11"/>
        <v>0</v>
      </c>
      <c r="J36" s="154">
        <f t="shared" si="11"/>
        <v>0</v>
      </c>
      <c r="K36" s="154">
        <f t="shared" si="11"/>
        <v>0</v>
      </c>
      <c r="L36" s="154">
        <f t="shared" si="11"/>
        <v>0</v>
      </c>
      <c r="M36" s="154">
        <f t="shared" si="11"/>
        <v>0</v>
      </c>
      <c r="N36" s="154">
        <f t="shared" si="11"/>
        <v>0</v>
      </c>
      <c r="O36" s="154">
        <f t="shared" si="11"/>
        <v>0</v>
      </c>
      <c r="P36" s="154">
        <f t="shared" si="1"/>
        <v>0</v>
      </c>
    </row>
    <row r="37" spans="1:16" s="85" customFormat="1" x14ac:dyDescent="0.25">
      <c r="A37" s="97">
        <v>2107010310</v>
      </c>
      <c r="B37" s="96" t="s">
        <v>167</v>
      </c>
      <c r="C37" s="92" t="s">
        <v>153</v>
      </c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>
        <f t="shared" si="1"/>
        <v>0</v>
      </c>
    </row>
    <row r="38" spans="1:16" s="85" customFormat="1" x14ac:dyDescent="0.25">
      <c r="A38" s="97">
        <v>2107010320</v>
      </c>
      <c r="B38" s="96" t="s">
        <v>499</v>
      </c>
      <c r="C38" s="92" t="s">
        <v>153</v>
      </c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>
        <f t="shared" si="1"/>
        <v>0</v>
      </c>
    </row>
    <row r="39" spans="1:16" s="85" customFormat="1" x14ac:dyDescent="0.25">
      <c r="A39" s="97">
        <v>2107010390</v>
      </c>
      <c r="B39" s="96" t="s">
        <v>500</v>
      </c>
      <c r="C39" s="92" t="s">
        <v>153</v>
      </c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>
        <f t="shared" si="1"/>
        <v>0</v>
      </c>
    </row>
    <row r="40" spans="1:16" s="85" customFormat="1" x14ac:dyDescent="0.25">
      <c r="A40" s="93">
        <v>2107010400</v>
      </c>
      <c r="B40" s="94" t="s">
        <v>501</v>
      </c>
      <c r="C40" s="95" t="s">
        <v>151</v>
      </c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>
        <f t="shared" si="1"/>
        <v>0</v>
      </c>
    </row>
    <row r="41" spans="1:16" s="85" customFormat="1" x14ac:dyDescent="0.25">
      <c r="A41" s="93">
        <v>2107010500</v>
      </c>
      <c r="B41" s="96" t="s">
        <v>502</v>
      </c>
      <c r="C41" s="95" t="s">
        <v>151</v>
      </c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>
        <f t="shared" si="1"/>
        <v>0</v>
      </c>
    </row>
    <row r="42" spans="1:16" s="85" customFormat="1" x14ac:dyDescent="0.25">
      <c r="A42" s="93">
        <v>2107010600</v>
      </c>
      <c r="B42" s="96" t="s">
        <v>503</v>
      </c>
      <c r="C42" s="95" t="s">
        <v>151</v>
      </c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>
        <f t="shared" si="1"/>
        <v>0</v>
      </c>
    </row>
    <row r="43" spans="1:16" s="85" customFormat="1" x14ac:dyDescent="0.25">
      <c r="A43" s="93">
        <v>2107010700</v>
      </c>
      <c r="B43" s="96" t="s">
        <v>504</v>
      </c>
      <c r="C43" s="95" t="s">
        <v>151</v>
      </c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>
        <f t="shared" si="1"/>
        <v>0</v>
      </c>
    </row>
    <row r="44" spans="1:16" s="85" customFormat="1" x14ac:dyDescent="0.25">
      <c r="A44" s="93">
        <v>2107011000</v>
      </c>
      <c r="B44" s="94" t="s">
        <v>505</v>
      </c>
      <c r="C44" s="95" t="s">
        <v>151</v>
      </c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>
        <f t="shared" si="1"/>
        <v>0</v>
      </c>
    </row>
    <row r="45" spans="1:16" s="85" customFormat="1" x14ac:dyDescent="0.25">
      <c r="A45" s="93">
        <v>2107019000</v>
      </c>
      <c r="B45" s="96" t="s">
        <v>506</v>
      </c>
      <c r="C45" s="95" t="s">
        <v>151</v>
      </c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>
        <f t="shared" si="1"/>
        <v>0</v>
      </c>
    </row>
    <row r="46" spans="1:16" s="85" customFormat="1" x14ac:dyDescent="0.25">
      <c r="A46" s="93">
        <v>2107020000</v>
      </c>
      <c r="B46" s="96" t="s">
        <v>507</v>
      </c>
      <c r="C46" s="95" t="s">
        <v>151</v>
      </c>
      <c r="D46" s="154">
        <f>D47+D48+D49+D50+D51+D52+D55</f>
        <v>0</v>
      </c>
      <c r="E46" s="154">
        <f>E47+E48+E49+E50+E51+E52+E55</f>
        <v>0</v>
      </c>
      <c r="F46" s="154">
        <f>F47+F48+F49+F50+F51+F52+F55</f>
        <v>0</v>
      </c>
      <c r="G46" s="154">
        <f>G47+G48+G49+G50+G51+G52+G55</f>
        <v>0</v>
      </c>
      <c r="H46" s="154">
        <f>H47+H48+H49+H50+H51+H52+H55</f>
        <v>0</v>
      </c>
      <c r="I46" s="154">
        <f>I47+I48+I49+I50+I51+I52+I55</f>
        <v>0</v>
      </c>
      <c r="J46" s="154">
        <f>J47+J48+J49+J50+J51+J52+J55</f>
        <v>0</v>
      </c>
      <c r="K46" s="154">
        <f>K47+K48+K49+K50+K51+K52+K55</f>
        <v>0</v>
      </c>
      <c r="L46" s="154">
        <f>L47+L48+L49+L50+L51+L52+L55</f>
        <v>0</v>
      </c>
      <c r="M46" s="154">
        <f>M47+M48+M49+M50+M51+M52+M55</f>
        <v>0</v>
      </c>
      <c r="N46" s="154">
        <f>N47+N48+N49+N50+N51+N52+N55</f>
        <v>0</v>
      </c>
      <c r="O46" s="154">
        <f>O47+O48+O49+O50+O51+O52+O55</f>
        <v>0</v>
      </c>
      <c r="P46" s="154">
        <f t="shared" si="1"/>
        <v>0</v>
      </c>
    </row>
    <row r="47" spans="1:16" s="85" customFormat="1" x14ac:dyDescent="0.25">
      <c r="A47" s="93">
        <v>2107020100</v>
      </c>
      <c r="B47" s="96" t="s">
        <v>508</v>
      </c>
      <c r="C47" s="92" t="s">
        <v>153</v>
      </c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>
        <f t="shared" si="1"/>
        <v>0</v>
      </c>
    </row>
    <row r="48" spans="1:16" s="85" customFormat="1" x14ac:dyDescent="0.25">
      <c r="A48" s="93">
        <v>2107020200</v>
      </c>
      <c r="B48" s="96" t="s">
        <v>567</v>
      </c>
      <c r="C48" s="92" t="s">
        <v>153</v>
      </c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>
        <f t="shared" si="1"/>
        <v>0</v>
      </c>
    </row>
    <row r="49" spans="1:16" s="85" customFormat="1" x14ac:dyDescent="0.25">
      <c r="A49" s="93">
        <v>2107020300</v>
      </c>
      <c r="B49" s="94" t="s">
        <v>509</v>
      </c>
      <c r="C49" s="92" t="s">
        <v>153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>
        <f t="shared" si="1"/>
        <v>0</v>
      </c>
    </row>
    <row r="50" spans="1:16" s="85" customFormat="1" x14ac:dyDescent="0.25">
      <c r="A50" s="93">
        <v>2107020400</v>
      </c>
      <c r="B50" s="96" t="s">
        <v>510</v>
      </c>
      <c r="C50" s="92" t="s">
        <v>153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>
        <f t="shared" si="1"/>
        <v>0</v>
      </c>
    </row>
    <row r="51" spans="1:16" s="85" customFormat="1" x14ac:dyDescent="0.25">
      <c r="A51" s="93">
        <v>2107020500</v>
      </c>
      <c r="B51" s="96" t="s">
        <v>511</v>
      </c>
      <c r="C51" s="92" t="s">
        <v>153</v>
      </c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>
        <f t="shared" si="1"/>
        <v>0</v>
      </c>
    </row>
    <row r="52" spans="1:16" s="85" customFormat="1" x14ac:dyDescent="0.25">
      <c r="A52" s="93">
        <v>2107020600</v>
      </c>
      <c r="B52" s="96" t="s">
        <v>512</v>
      </c>
      <c r="C52" s="92" t="s">
        <v>153</v>
      </c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>
        <f t="shared" si="1"/>
        <v>0</v>
      </c>
    </row>
    <row r="53" spans="1:16" s="85" customFormat="1" x14ac:dyDescent="0.25">
      <c r="A53" s="93">
        <v>2107030000</v>
      </c>
      <c r="B53" s="94" t="s">
        <v>648</v>
      </c>
      <c r="C53" s="98" t="s">
        <v>645</v>
      </c>
      <c r="D53" s="154">
        <f>D54</f>
        <v>0</v>
      </c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</row>
    <row r="54" spans="1:16" s="85" customFormat="1" x14ac:dyDescent="0.25">
      <c r="A54" s="93">
        <v>2107030100</v>
      </c>
      <c r="B54" s="99" t="s">
        <v>649</v>
      </c>
      <c r="C54" s="100" t="s">
        <v>645</v>
      </c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</row>
    <row r="55" spans="1:16" s="85" customFormat="1" x14ac:dyDescent="0.25">
      <c r="A55" s="93">
        <v>2107029000</v>
      </c>
      <c r="B55" s="94" t="s">
        <v>513</v>
      </c>
      <c r="C55" s="92" t="s">
        <v>153</v>
      </c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>
        <f t="shared" si="1"/>
        <v>0</v>
      </c>
    </row>
    <row r="56" spans="1:16" s="85" customFormat="1" x14ac:dyDescent="0.25">
      <c r="A56" s="93">
        <v>2108000000</v>
      </c>
      <c r="B56" s="96" t="s">
        <v>514</v>
      </c>
      <c r="C56" s="95" t="s">
        <v>151</v>
      </c>
      <c r="D56" s="154">
        <f>D57+D63+D70</f>
        <v>0</v>
      </c>
      <c r="E56" s="154">
        <f t="shared" ref="E56:O56" si="12">E57+E63+E70</f>
        <v>0</v>
      </c>
      <c r="F56" s="154">
        <f t="shared" si="12"/>
        <v>0</v>
      </c>
      <c r="G56" s="154">
        <f t="shared" si="12"/>
        <v>0</v>
      </c>
      <c r="H56" s="154">
        <f t="shared" si="12"/>
        <v>0</v>
      </c>
      <c r="I56" s="154">
        <f t="shared" si="12"/>
        <v>0</v>
      </c>
      <c r="J56" s="154">
        <f t="shared" si="12"/>
        <v>0</v>
      </c>
      <c r="K56" s="154">
        <f t="shared" si="12"/>
        <v>0</v>
      </c>
      <c r="L56" s="154">
        <f t="shared" si="12"/>
        <v>0</v>
      </c>
      <c r="M56" s="154">
        <f t="shared" si="12"/>
        <v>0</v>
      </c>
      <c r="N56" s="154">
        <f t="shared" si="12"/>
        <v>0</v>
      </c>
      <c r="O56" s="154">
        <f t="shared" si="12"/>
        <v>0</v>
      </c>
      <c r="P56" s="154">
        <f t="shared" si="1"/>
        <v>0</v>
      </c>
    </row>
    <row r="57" spans="1:16" s="85" customFormat="1" x14ac:dyDescent="0.25">
      <c r="A57" s="93">
        <v>2108010000</v>
      </c>
      <c r="B57" s="96" t="s">
        <v>515</v>
      </c>
      <c r="C57" s="95" t="s">
        <v>151</v>
      </c>
      <c r="D57" s="154">
        <f>D58+D59</f>
        <v>0</v>
      </c>
      <c r="E57" s="154">
        <f t="shared" ref="E57:O57" si="13">E58+E59</f>
        <v>0</v>
      </c>
      <c r="F57" s="154">
        <f t="shared" si="13"/>
        <v>0</v>
      </c>
      <c r="G57" s="154">
        <f t="shared" si="13"/>
        <v>0</v>
      </c>
      <c r="H57" s="154">
        <f t="shared" si="13"/>
        <v>0</v>
      </c>
      <c r="I57" s="154">
        <f t="shared" si="13"/>
        <v>0</v>
      </c>
      <c r="J57" s="154">
        <f t="shared" si="13"/>
        <v>0</v>
      </c>
      <c r="K57" s="154">
        <f t="shared" si="13"/>
        <v>0</v>
      </c>
      <c r="L57" s="154">
        <f t="shared" si="13"/>
        <v>0</v>
      </c>
      <c r="M57" s="154">
        <f t="shared" si="13"/>
        <v>0</v>
      </c>
      <c r="N57" s="154">
        <f t="shared" si="13"/>
        <v>0</v>
      </c>
      <c r="O57" s="154">
        <f t="shared" si="13"/>
        <v>0</v>
      </c>
      <c r="P57" s="154">
        <f t="shared" si="1"/>
        <v>0</v>
      </c>
    </row>
    <row r="58" spans="1:16" s="85" customFormat="1" x14ac:dyDescent="0.25">
      <c r="A58" s="93">
        <v>2108010100</v>
      </c>
      <c r="B58" s="96" t="s">
        <v>516</v>
      </c>
      <c r="C58" s="92" t="s">
        <v>153</v>
      </c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>
        <f t="shared" si="1"/>
        <v>0</v>
      </c>
    </row>
    <row r="59" spans="1:16" s="85" customFormat="1" x14ac:dyDescent="0.25">
      <c r="A59" s="93">
        <v>2108010200</v>
      </c>
      <c r="B59" s="94" t="s">
        <v>517</v>
      </c>
      <c r="C59" s="95" t="s">
        <v>151</v>
      </c>
      <c r="D59" s="154">
        <f>D60+D61+D62</f>
        <v>0</v>
      </c>
      <c r="E59" s="154">
        <f t="shared" ref="E59:O59" si="14">E60+E61+E62</f>
        <v>0</v>
      </c>
      <c r="F59" s="154">
        <f t="shared" si="14"/>
        <v>0</v>
      </c>
      <c r="G59" s="154">
        <f t="shared" si="14"/>
        <v>0</v>
      </c>
      <c r="H59" s="154">
        <f t="shared" si="14"/>
        <v>0</v>
      </c>
      <c r="I59" s="154">
        <f t="shared" si="14"/>
        <v>0</v>
      </c>
      <c r="J59" s="154">
        <f t="shared" si="14"/>
        <v>0</v>
      </c>
      <c r="K59" s="154">
        <f t="shared" si="14"/>
        <v>0</v>
      </c>
      <c r="L59" s="154">
        <f t="shared" si="14"/>
        <v>0</v>
      </c>
      <c r="M59" s="154">
        <f t="shared" si="14"/>
        <v>0</v>
      </c>
      <c r="N59" s="154">
        <f t="shared" si="14"/>
        <v>0</v>
      </c>
      <c r="O59" s="154">
        <f t="shared" si="14"/>
        <v>0</v>
      </c>
      <c r="P59" s="154">
        <f t="shared" si="1"/>
        <v>0</v>
      </c>
    </row>
    <row r="60" spans="1:16" s="85" customFormat="1" x14ac:dyDescent="0.25">
      <c r="A60" s="97">
        <v>2108010210</v>
      </c>
      <c r="B60" s="96" t="s">
        <v>638</v>
      </c>
      <c r="C60" s="92" t="s">
        <v>153</v>
      </c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>
        <f t="shared" si="1"/>
        <v>0</v>
      </c>
    </row>
    <row r="61" spans="1:16" s="85" customFormat="1" x14ac:dyDescent="0.25">
      <c r="A61" s="97">
        <v>2108010220</v>
      </c>
      <c r="B61" s="96" t="s">
        <v>568</v>
      </c>
      <c r="C61" s="92" t="s">
        <v>153</v>
      </c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>
        <f t="shared" si="1"/>
        <v>0</v>
      </c>
    </row>
    <row r="62" spans="1:16" s="85" customFormat="1" x14ac:dyDescent="0.25">
      <c r="A62" s="97">
        <v>2108010230</v>
      </c>
      <c r="B62" s="96" t="s">
        <v>168</v>
      </c>
      <c r="C62" s="92" t="s">
        <v>153</v>
      </c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>
        <f t="shared" si="1"/>
        <v>0</v>
      </c>
    </row>
    <row r="63" spans="1:16" s="85" customFormat="1" x14ac:dyDescent="0.25">
      <c r="A63" s="93">
        <v>2108020000</v>
      </c>
      <c r="B63" s="96" t="s">
        <v>518</v>
      </c>
      <c r="C63" s="95" t="s">
        <v>151</v>
      </c>
      <c r="D63" s="154">
        <f>D64+D65+D66</f>
        <v>0</v>
      </c>
      <c r="E63" s="154">
        <f t="shared" ref="E63:O63" si="15">E64+E65+E66</f>
        <v>0</v>
      </c>
      <c r="F63" s="154">
        <f t="shared" si="15"/>
        <v>0</v>
      </c>
      <c r="G63" s="154">
        <f t="shared" si="15"/>
        <v>0</v>
      </c>
      <c r="H63" s="154">
        <f t="shared" si="15"/>
        <v>0</v>
      </c>
      <c r="I63" s="154">
        <f t="shared" si="15"/>
        <v>0</v>
      </c>
      <c r="J63" s="154">
        <f t="shared" si="15"/>
        <v>0</v>
      </c>
      <c r="K63" s="154">
        <f t="shared" si="15"/>
        <v>0</v>
      </c>
      <c r="L63" s="154">
        <f t="shared" si="15"/>
        <v>0</v>
      </c>
      <c r="M63" s="154">
        <f t="shared" si="15"/>
        <v>0</v>
      </c>
      <c r="N63" s="154">
        <f t="shared" si="15"/>
        <v>0</v>
      </c>
      <c r="O63" s="154">
        <f t="shared" si="15"/>
        <v>0</v>
      </c>
      <c r="P63" s="154">
        <f t="shared" si="1"/>
        <v>0</v>
      </c>
    </row>
    <row r="64" spans="1:16" s="85" customFormat="1" x14ac:dyDescent="0.25">
      <c r="A64" s="93">
        <v>2108020100</v>
      </c>
      <c r="B64" s="96" t="s">
        <v>569</v>
      </c>
      <c r="C64" s="92" t="s">
        <v>153</v>
      </c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>
        <f t="shared" si="1"/>
        <v>0</v>
      </c>
    </row>
    <row r="65" spans="1:16" s="85" customFormat="1" x14ac:dyDescent="0.25">
      <c r="A65" s="93">
        <v>2108020200</v>
      </c>
      <c r="B65" s="96" t="s">
        <v>519</v>
      </c>
      <c r="C65" s="92" t="s">
        <v>153</v>
      </c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>
        <f t="shared" si="1"/>
        <v>0</v>
      </c>
    </row>
    <row r="66" spans="1:16" s="85" customFormat="1" x14ac:dyDescent="0.25">
      <c r="A66" s="93">
        <v>2108020300</v>
      </c>
      <c r="B66" s="96" t="s">
        <v>570</v>
      </c>
      <c r="C66" s="92" t="s">
        <v>153</v>
      </c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>
        <f t="shared" si="1"/>
        <v>0</v>
      </c>
    </row>
    <row r="67" spans="1:16" s="85" customFormat="1" x14ac:dyDescent="0.25">
      <c r="A67" s="93">
        <v>2108020400</v>
      </c>
      <c r="B67" s="96" t="s">
        <v>520</v>
      </c>
      <c r="C67" s="95" t="s">
        <v>151</v>
      </c>
      <c r="D67" s="154">
        <f>D68+D69</f>
        <v>0</v>
      </c>
      <c r="E67" s="154">
        <f t="shared" ref="E67:O67" si="16">E68+E69</f>
        <v>0</v>
      </c>
      <c r="F67" s="154">
        <f t="shared" si="16"/>
        <v>0</v>
      </c>
      <c r="G67" s="154">
        <f t="shared" si="16"/>
        <v>0</v>
      </c>
      <c r="H67" s="154">
        <f t="shared" si="16"/>
        <v>0</v>
      </c>
      <c r="I67" s="154">
        <f t="shared" si="16"/>
        <v>0</v>
      </c>
      <c r="J67" s="154">
        <f t="shared" si="16"/>
        <v>0</v>
      </c>
      <c r="K67" s="154">
        <f t="shared" si="16"/>
        <v>0</v>
      </c>
      <c r="L67" s="154">
        <f t="shared" si="16"/>
        <v>0</v>
      </c>
      <c r="M67" s="154">
        <f t="shared" si="16"/>
        <v>0</v>
      </c>
      <c r="N67" s="154">
        <f t="shared" si="16"/>
        <v>0</v>
      </c>
      <c r="O67" s="154">
        <f t="shared" si="16"/>
        <v>0</v>
      </c>
      <c r="P67" s="154">
        <f t="shared" si="1"/>
        <v>0</v>
      </c>
    </row>
    <row r="68" spans="1:16" s="85" customFormat="1" x14ac:dyDescent="0.25">
      <c r="A68" s="97">
        <v>2108020410</v>
      </c>
      <c r="B68" s="96" t="s">
        <v>169</v>
      </c>
      <c r="C68" s="92" t="s">
        <v>153</v>
      </c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>
        <f t="shared" si="1"/>
        <v>0</v>
      </c>
    </row>
    <row r="69" spans="1:16" s="85" customFormat="1" x14ac:dyDescent="0.25">
      <c r="A69" s="97">
        <v>2108020490</v>
      </c>
      <c r="B69" s="96" t="s">
        <v>521</v>
      </c>
      <c r="C69" s="92" t="s">
        <v>153</v>
      </c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>
        <f t="shared" si="1"/>
        <v>0</v>
      </c>
    </row>
    <row r="70" spans="1:16" s="85" customFormat="1" x14ac:dyDescent="0.25">
      <c r="A70" s="93">
        <v>2108900000</v>
      </c>
      <c r="B70" s="96" t="s">
        <v>522</v>
      </c>
      <c r="C70" s="95" t="s">
        <v>151</v>
      </c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>
        <f t="shared" ref="P70:P133" si="17">SUM(D70:O70)</f>
        <v>0</v>
      </c>
    </row>
    <row r="71" spans="1:16" s="85" customFormat="1" x14ac:dyDescent="0.25">
      <c r="A71" s="93">
        <v>2190000000</v>
      </c>
      <c r="B71" s="96" t="s">
        <v>523</v>
      </c>
      <c r="C71" s="95" t="s">
        <v>151</v>
      </c>
      <c r="D71" s="154">
        <f>D72+D76+D80+D81+D101+D105+D109+D113+D118+D119+D125+D126+D127</f>
        <v>0</v>
      </c>
      <c r="E71" s="154">
        <f t="shared" ref="E71:O71" si="18">E72+E76+E80+E81+E101+E105+E109+E113+E118+E119+E125+E126+E127</f>
        <v>0</v>
      </c>
      <c r="F71" s="154">
        <f t="shared" si="18"/>
        <v>0</v>
      </c>
      <c r="G71" s="154">
        <f t="shared" si="18"/>
        <v>0</v>
      </c>
      <c r="H71" s="154">
        <f t="shared" si="18"/>
        <v>0</v>
      </c>
      <c r="I71" s="154">
        <f t="shared" si="18"/>
        <v>0</v>
      </c>
      <c r="J71" s="154">
        <f t="shared" si="18"/>
        <v>0</v>
      </c>
      <c r="K71" s="154">
        <f t="shared" si="18"/>
        <v>0</v>
      </c>
      <c r="L71" s="154">
        <f t="shared" si="18"/>
        <v>0</v>
      </c>
      <c r="M71" s="154">
        <f t="shared" si="18"/>
        <v>0</v>
      </c>
      <c r="N71" s="154">
        <f t="shared" si="18"/>
        <v>0</v>
      </c>
      <c r="O71" s="154">
        <f t="shared" si="18"/>
        <v>0</v>
      </c>
      <c r="P71" s="154">
        <f t="shared" si="17"/>
        <v>0</v>
      </c>
    </row>
    <row r="72" spans="1:16" s="85" customFormat="1" x14ac:dyDescent="0.25">
      <c r="A72" s="93">
        <v>2190010000</v>
      </c>
      <c r="B72" s="96" t="s">
        <v>524</v>
      </c>
      <c r="C72" s="95" t="s">
        <v>151</v>
      </c>
      <c r="D72" s="154">
        <f>D73+D74+D75</f>
        <v>0</v>
      </c>
      <c r="E72" s="154">
        <f t="shared" ref="E72:O72" si="19">E73+E74+E75</f>
        <v>0</v>
      </c>
      <c r="F72" s="154">
        <f t="shared" si="19"/>
        <v>0</v>
      </c>
      <c r="G72" s="154">
        <f t="shared" si="19"/>
        <v>0</v>
      </c>
      <c r="H72" s="154">
        <f t="shared" si="19"/>
        <v>0</v>
      </c>
      <c r="I72" s="154">
        <f t="shared" si="19"/>
        <v>0</v>
      </c>
      <c r="J72" s="154">
        <f t="shared" si="19"/>
        <v>0</v>
      </c>
      <c r="K72" s="154">
        <f t="shared" si="19"/>
        <v>0</v>
      </c>
      <c r="L72" s="154">
        <f t="shared" si="19"/>
        <v>0</v>
      </c>
      <c r="M72" s="154">
        <f t="shared" si="19"/>
        <v>0</v>
      </c>
      <c r="N72" s="154">
        <f t="shared" si="19"/>
        <v>0</v>
      </c>
      <c r="O72" s="154">
        <f t="shared" si="19"/>
        <v>0</v>
      </c>
      <c r="P72" s="154">
        <f t="shared" si="17"/>
        <v>0</v>
      </c>
    </row>
    <row r="73" spans="1:16" s="85" customFormat="1" x14ac:dyDescent="0.25">
      <c r="A73" s="93">
        <v>2190010100</v>
      </c>
      <c r="B73" s="96" t="s">
        <v>525</v>
      </c>
      <c r="C73" s="92" t="s">
        <v>153</v>
      </c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>
        <f t="shared" si="17"/>
        <v>0</v>
      </c>
    </row>
    <row r="74" spans="1:16" s="85" customFormat="1" x14ac:dyDescent="0.25">
      <c r="A74" s="93">
        <v>2190010200</v>
      </c>
      <c r="B74" s="96" t="s">
        <v>526</v>
      </c>
      <c r="C74" s="92" t="s">
        <v>153</v>
      </c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>
        <f t="shared" si="17"/>
        <v>0</v>
      </c>
    </row>
    <row r="75" spans="1:16" s="85" customFormat="1" x14ac:dyDescent="0.25">
      <c r="A75" s="93">
        <v>2190019000</v>
      </c>
      <c r="B75" s="96" t="s">
        <v>527</v>
      </c>
      <c r="C75" s="92" t="s">
        <v>153</v>
      </c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>
        <f t="shared" si="17"/>
        <v>0</v>
      </c>
    </row>
    <row r="76" spans="1:16" s="85" customFormat="1" x14ac:dyDescent="0.25">
      <c r="A76" s="93">
        <v>2190020000</v>
      </c>
      <c r="B76" s="96" t="s">
        <v>528</v>
      </c>
      <c r="C76" s="95" t="s">
        <v>165</v>
      </c>
      <c r="D76" s="154">
        <f>D77+D78+D79</f>
        <v>0</v>
      </c>
      <c r="E76" s="154">
        <f t="shared" ref="E76:O76" si="20">E77+E78+E79</f>
        <v>0</v>
      </c>
      <c r="F76" s="154">
        <f t="shared" si="20"/>
        <v>0</v>
      </c>
      <c r="G76" s="154">
        <f t="shared" si="20"/>
        <v>0</v>
      </c>
      <c r="H76" s="154">
        <f t="shared" si="20"/>
        <v>0</v>
      </c>
      <c r="I76" s="154">
        <f t="shared" si="20"/>
        <v>0</v>
      </c>
      <c r="J76" s="154">
        <f t="shared" si="20"/>
        <v>0</v>
      </c>
      <c r="K76" s="154">
        <f t="shared" si="20"/>
        <v>0</v>
      </c>
      <c r="L76" s="154">
        <f t="shared" si="20"/>
        <v>0</v>
      </c>
      <c r="M76" s="154">
        <f t="shared" si="20"/>
        <v>0</v>
      </c>
      <c r="N76" s="154">
        <f t="shared" si="20"/>
        <v>0</v>
      </c>
      <c r="O76" s="154">
        <f t="shared" si="20"/>
        <v>0</v>
      </c>
      <c r="P76" s="154">
        <f t="shared" si="17"/>
        <v>0</v>
      </c>
    </row>
    <row r="77" spans="1:16" s="85" customFormat="1" x14ac:dyDescent="0.25">
      <c r="A77" s="93">
        <v>2190020100</v>
      </c>
      <c r="B77" s="96" t="s">
        <v>525</v>
      </c>
      <c r="C77" s="92" t="s">
        <v>173</v>
      </c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>
        <f t="shared" si="17"/>
        <v>0</v>
      </c>
    </row>
    <row r="78" spans="1:16" s="85" customFormat="1" x14ac:dyDescent="0.25">
      <c r="A78" s="93">
        <v>2190020200</v>
      </c>
      <c r="B78" s="96" t="s">
        <v>526</v>
      </c>
      <c r="C78" s="92" t="s">
        <v>173</v>
      </c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>
        <f t="shared" si="17"/>
        <v>0</v>
      </c>
    </row>
    <row r="79" spans="1:16" s="85" customFormat="1" x14ac:dyDescent="0.25">
      <c r="A79" s="93">
        <v>2190029000</v>
      </c>
      <c r="B79" s="96" t="s">
        <v>529</v>
      </c>
      <c r="C79" s="92" t="s">
        <v>173</v>
      </c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>
        <f t="shared" si="17"/>
        <v>0</v>
      </c>
    </row>
    <row r="80" spans="1:16" s="85" customFormat="1" x14ac:dyDescent="0.25">
      <c r="A80" s="93">
        <v>2190030000</v>
      </c>
      <c r="B80" s="94" t="s">
        <v>174</v>
      </c>
      <c r="C80" s="95" t="s">
        <v>165</v>
      </c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>
        <f t="shared" si="17"/>
        <v>0</v>
      </c>
    </row>
    <row r="81" spans="1:16" s="85" customFormat="1" x14ac:dyDescent="0.25">
      <c r="A81" s="93">
        <v>2190040000</v>
      </c>
      <c r="B81" s="94" t="s">
        <v>175</v>
      </c>
      <c r="C81" s="95" t="s">
        <v>151</v>
      </c>
      <c r="D81" s="154">
        <f>D82+D83+D84+D85+D86+D90+D95+D100</f>
        <v>0</v>
      </c>
      <c r="E81" s="154">
        <f t="shared" ref="E81:O81" si="21">E82+E83+E84+E85+E86+E90+E95+E100</f>
        <v>0</v>
      </c>
      <c r="F81" s="154">
        <f t="shared" si="21"/>
        <v>0</v>
      </c>
      <c r="G81" s="154">
        <f t="shared" si="21"/>
        <v>0</v>
      </c>
      <c r="H81" s="154">
        <f t="shared" si="21"/>
        <v>0</v>
      </c>
      <c r="I81" s="154">
        <f t="shared" si="21"/>
        <v>0</v>
      </c>
      <c r="J81" s="154">
        <f t="shared" si="21"/>
        <v>0</v>
      </c>
      <c r="K81" s="154">
        <f t="shared" si="21"/>
        <v>0</v>
      </c>
      <c r="L81" s="154">
        <f t="shared" si="21"/>
        <v>0</v>
      </c>
      <c r="M81" s="154">
        <f t="shared" si="21"/>
        <v>0</v>
      </c>
      <c r="N81" s="154">
        <f t="shared" si="21"/>
        <v>0</v>
      </c>
      <c r="O81" s="154">
        <f t="shared" si="21"/>
        <v>0</v>
      </c>
      <c r="P81" s="154">
        <f t="shared" si="17"/>
        <v>0</v>
      </c>
    </row>
    <row r="82" spans="1:16" s="85" customFormat="1" x14ac:dyDescent="0.25">
      <c r="A82" s="93">
        <v>2190040100</v>
      </c>
      <c r="B82" s="96" t="s">
        <v>176</v>
      </c>
      <c r="C82" s="92" t="s">
        <v>173</v>
      </c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>
        <f t="shared" si="17"/>
        <v>0</v>
      </c>
    </row>
    <row r="83" spans="1:16" s="85" customFormat="1" x14ac:dyDescent="0.25">
      <c r="A83" s="93">
        <v>2190040200</v>
      </c>
      <c r="B83" s="96" t="s">
        <v>177</v>
      </c>
      <c r="C83" s="92" t="s">
        <v>173</v>
      </c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>
        <f t="shared" si="17"/>
        <v>0</v>
      </c>
    </row>
    <row r="84" spans="1:16" s="85" customFormat="1" x14ac:dyDescent="0.25">
      <c r="A84" s="93">
        <v>2190040300</v>
      </c>
      <c r="B84" s="96" t="s">
        <v>178</v>
      </c>
      <c r="C84" s="92" t="s">
        <v>173</v>
      </c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>
        <f t="shared" si="17"/>
        <v>0</v>
      </c>
    </row>
    <row r="85" spans="1:16" s="85" customFormat="1" x14ac:dyDescent="0.25">
      <c r="A85" s="93">
        <v>2190040400</v>
      </c>
      <c r="B85" s="94" t="s">
        <v>179</v>
      </c>
      <c r="C85" s="92" t="s">
        <v>173</v>
      </c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>
        <f t="shared" si="17"/>
        <v>0</v>
      </c>
    </row>
    <row r="86" spans="1:16" s="85" customFormat="1" x14ac:dyDescent="0.25">
      <c r="A86" s="93">
        <v>2190040500</v>
      </c>
      <c r="B86" s="94" t="s">
        <v>530</v>
      </c>
      <c r="C86" s="95" t="s">
        <v>165</v>
      </c>
      <c r="D86" s="154">
        <f>D87+D88+D89</f>
        <v>0</v>
      </c>
      <c r="E86" s="154">
        <f t="shared" ref="E86:O86" si="22">E87+E88+E89</f>
        <v>0</v>
      </c>
      <c r="F86" s="154">
        <f t="shared" si="22"/>
        <v>0</v>
      </c>
      <c r="G86" s="154">
        <f t="shared" si="22"/>
        <v>0</v>
      </c>
      <c r="H86" s="154">
        <f t="shared" si="22"/>
        <v>0</v>
      </c>
      <c r="I86" s="154">
        <f t="shared" si="22"/>
        <v>0</v>
      </c>
      <c r="J86" s="154">
        <f t="shared" si="22"/>
        <v>0</v>
      </c>
      <c r="K86" s="154">
        <f t="shared" si="22"/>
        <v>0</v>
      </c>
      <c r="L86" s="154">
        <f t="shared" si="22"/>
        <v>0</v>
      </c>
      <c r="M86" s="154">
        <f t="shared" si="22"/>
        <v>0</v>
      </c>
      <c r="N86" s="154">
        <f t="shared" si="22"/>
        <v>0</v>
      </c>
      <c r="O86" s="154">
        <f t="shared" si="22"/>
        <v>0</v>
      </c>
      <c r="P86" s="154">
        <f t="shared" si="17"/>
        <v>0</v>
      </c>
    </row>
    <row r="87" spans="1:16" s="85" customFormat="1" x14ac:dyDescent="0.25">
      <c r="A87" s="97">
        <v>2190040510</v>
      </c>
      <c r="B87" s="96" t="s">
        <v>181</v>
      </c>
      <c r="C87" s="92" t="s">
        <v>173</v>
      </c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4">
        <f t="shared" si="17"/>
        <v>0</v>
      </c>
    </row>
    <row r="88" spans="1:16" s="85" customFormat="1" x14ac:dyDescent="0.25">
      <c r="A88" s="97">
        <v>2190040520</v>
      </c>
      <c r="B88" s="96" t="s">
        <v>182</v>
      </c>
      <c r="C88" s="92" t="s">
        <v>173</v>
      </c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>
        <f t="shared" si="17"/>
        <v>0</v>
      </c>
    </row>
    <row r="89" spans="1:16" s="85" customFormat="1" x14ac:dyDescent="0.25">
      <c r="A89" s="97">
        <v>2190040530</v>
      </c>
      <c r="B89" s="96" t="s">
        <v>183</v>
      </c>
      <c r="C89" s="92" t="s">
        <v>173</v>
      </c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>
        <f t="shared" si="17"/>
        <v>0</v>
      </c>
    </row>
    <row r="90" spans="1:16" s="85" customFormat="1" x14ac:dyDescent="0.25">
      <c r="A90" s="93">
        <v>2190040600</v>
      </c>
      <c r="B90" s="94" t="s">
        <v>531</v>
      </c>
      <c r="C90" s="95" t="s">
        <v>165</v>
      </c>
      <c r="D90" s="154">
        <f>D91+D92+D93+D94</f>
        <v>0</v>
      </c>
      <c r="E90" s="154">
        <f t="shared" ref="E90:O90" si="23">E91+E92+E93+E94</f>
        <v>0</v>
      </c>
      <c r="F90" s="154">
        <f t="shared" si="23"/>
        <v>0</v>
      </c>
      <c r="G90" s="154">
        <f t="shared" si="23"/>
        <v>0</v>
      </c>
      <c r="H90" s="154">
        <f t="shared" si="23"/>
        <v>0</v>
      </c>
      <c r="I90" s="154">
        <f t="shared" si="23"/>
        <v>0</v>
      </c>
      <c r="J90" s="154">
        <f t="shared" si="23"/>
        <v>0</v>
      </c>
      <c r="K90" s="154">
        <f t="shared" si="23"/>
        <v>0</v>
      </c>
      <c r="L90" s="154">
        <f t="shared" si="23"/>
        <v>0</v>
      </c>
      <c r="M90" s="154">
        <f t="shared" si="23"/>
        <v>0</v>
      </c>
      <c r="N90" s="154">
        <f t="shared" si="23"/>
        <v>0</v>
      </c>
      <c r="O90" s="154">
        <f t="shared" si="23"/>
        <v>0</v>
      </c>
      <c r="P90" s="154">
        <f t="shared" si="17"/>
        <v>0</v>
      </c>
    </row>
    <row r="91" spans="1:16" s="85" customFormat="1" x14ac:dyDescent="0.25">
      <c r="A91" s="97">
        <v>2190040610</v>
      </c>
      <c r="B91" s="96" t="s">
        <v>185</v>
      </c>
      <c r="C91" s="92" t="s">
        <v>173</v>
      </c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>
        <f t="shared" si="17"/>
        <v>0</v>
      </c>
    </row>
    <row r="92" spans="1:16" s="85" customFormat="1" x14ac:dyDescent="0.25">
      <c r="A92" s="97">
        <v>2190040620</v>
      </c>
      <c r="B92" s="96" t="s">
        <v>186</v>
      </c>
      <c r="C92" s="92" t="s">
        <v>173</v>
      </c>
      <c r="D92" s="154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4">
        <f t="shared" si="17"/>
        <v>0</v>
      </c>
    </row>
    <row r="93" spans="1:16" s="85" customFormat="1" x14ac:dyDescent="0.25">
      <c r="A93" s="97">
        <v>2190040630</v>
      </c>
      <c r="B93" s="96" t="s">
        <v>187</v>
      </c>
      <c r="C93" s="92" t="s">
        <v>173</v>
      </c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>
        <f t="shared" si="17"/>
        <v>0</v>
      </c>
    </row>
    <row r="94" spans="1:16" s="85" customFormat="1" x14ac:dyDescent="0.25">
      <c r="A94" s="97">
        <v>2190040690</v>
      </c>
      <c r="B94" s="96" t="s">
        <v>634</v>
      </c>
      <c r="C94" s="92" t="s">
        <v>173</v>
      </c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>
        <f t="shared" si="17"/>
        <v>0</v>
      </c>
    </row>
    <row r="95" spans="1:16" s="85" customFormat="1" x14ac:dyDescent="0.25">
      <c r="A95" s="93">
        <v>2190040700</v>
      </c>
      <c r="B95" s="94" t="s">
        <v>532</v>
      </c>
      <c r="C95" s="95" t="s">
        <v>161</v>
      </c>
      <c r="D95" s="154">
        <f>D96+D97+D98+D99</f>
        <v>0</v>
      </c>
      <c r="E95" s="154">
        <f t="shared" ref="E95:O95" si="24">E96+E97+E98+E99</f>
        <v>0</v>
      </c>
      <c r="F95" s="154">
        <f t="shared" si="24"/>
        <v>0</v>
      </c>
      <c r="G95" s="154">
        <f t="shared" si="24"/>
        <v>0</v>
      </c>
      <c r="H95" s="154">
        <f t="shared" si="24"/>
        <v>0</v>
      </c>
      <c r="I95" s="154">
        <f t="shared" si="24"/>
        <v>0</v>
      </c>
      <c r="J95" s="154">
        <f t="shared" si="24"/>
        <v>0</v>
      </c>
      <c r="K95" s="154">
        <f t="shared" si="24"/>
        <v>0</v>
      </c>
      <c r="L95" s="154">
        <f t="shared" si="24"/>
        <v>0</v>
      </c>
      <c r="M95" s="154">
        <f t="shared" si="24"/>
        <v>0</v>
      </c>
      <c r="N95" s="154">
        <f t="shared" si="24"/>
        <v>0</v>
      </c>
      <c r="O95" s="154">
        <f t="shared" si="24"/>
        <v>0</v>
      </c>
      <c r="P95" s="154">
        <f t="shared" si="17"/>
        <v>0</v>
      </c>
    </row>
    <row r="96" spans="1:16" s="85" customFormat="1" x14ac:dyDescent="0.25">
      <c r="A96" s="97">
        <v>2190040710</v>
      </c>
      <c r="B96" s="96" t="s">
        <v>190</v>
      </c>
      <c r="C96" s="92" t="s">
        <v>163</v>
      </c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4">
        <f t="shared" si="17"/>
        <v>0</v>
      </c>
    </row>
    <row r="97" spans="1:16" s="85" customFormat="1" x14ac:dyDescent="0.25">
      <c r="A97" s="97">
        <v>2190040720</v>
      </c>
      <c r="B97" s="96" t="s">
        <v>191</v>
      </c>
      <c r="C97" s="92" t="s">
        <v>163</v>
      </c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>
        <f t="shared" si="17"/>
        <v>0</v>
      </c>
    </row>
    <row r="98" spans="1:16" s="85" customFormat="1" x14ac:dyDescent="0.25">
      <c r="A98" s="97">
        <v>2190040730</v>
      </c>
      <c r="B98" s="96" t="s">
        <v>192</v>
      </c>
      <c r="C98" s="92" t="s">
        <v>163</v>
      </c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>
        <f t="shared" si="17"/>
        <v>0</v>
      </c>
    </row>
    <row r="99" spans="1:16" s="85" customFormat="1" x14ac:dyDescent="0.25">
      <c r="A99" s="97">
        <v>2190040790</v>
      </c>
      <c r="B99" s="96" t="s">
        <v>635</v>
      </c>
      <c r="C99" s="92" t="s">
        <v>163</v>
      </c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P99" s="154">
        <f t="shared" si="17"/>
        <v>0</v>
      </c>
    </row>
    <row r="100" spans="1:16" s="85" customFormat="1" x14ac:dyDescent="0.25">
      <c r="A100" s="93">
        <v>2190049000</v>
      </c>
      <c r="B100" s="94" t="s">
        <v>533</v>
      </c>
      <c r="C100" s="95" t="s">
        <v>151</v>
      </c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>
        <f t="shared" si="17"/>
        <v>0</v>
      </c>
    </row>
    <row r="101" spans="1:16" s="86" customFormat="1" x14ac:dyDescent="0.25">
      <c r="A101" s="101">
        <v>2190050000</v>
      </c>
      <c r="B101" s="94" t="s">
        <v>534</v>
      </c>
      <c r="C101" s="102" t="s">
        <v>151</v>
      </c>
      <c r="D101" s="155">
        <f>D102+D103+D104</f>
        <v>0</v>
      </c>
      <c r="E101" s="155">
        <f t="shared" ref="E101:O101" si="25">E102+E103+E104</f>
        <v>0</v>
      </c>
      <c r="F101" s="155">
        <f t="shared" si="25"/>
        <v>0</v>
      </c>
      <c r="G101" s="155">
        <f t="shared" si="25"/>
        <v>0</v>
      </c>
      <c r="H101" s="155">
        <f t="shared" si="25"/>
        <v>0</v>
      </c>
      <c r="I101" s="155">
        <f t="shared" si="25"/>
        <v>0</v>
      </c>
      <c r="J101" s="155">
        <f t="shared" si="25"/>
        <v>0</v>
      </c>
      <c r="K101" s="155">
        <f t="shared" si="25"/>
        <v>0</v>
      </c>
      <c r="L101" s="155">
        <f t="shared" si="25"/>
        <v>0</v>
      </c>
      <c r="M101" s="155">
        <f t="shared" si="25"/>
        <v>0</v>
      </c>
      <c r="N101" s="155">
        <f t="shared" si="25"/>
        <v>0</v>
      </c>
      <c r="O101" s="155">
        <f t="shared" si="25"/>
        <v>0</v>
      </c>
      <c r="P101" s="155">
        <f t="shared" si="17"/>
        <v>0</v>
      </c>
    </row>
    <row r="102" spans="1:16" s="85" customFormat="1" x14ac:dyDescent="0.25">
      <c r="A102" s="93">
        <v>2190050100</v>
      </c>
      <c r="B102" s="94" t="s">
        <v>535</v>
      </c>
      <c r="C102" s="92" t="s">
        <v>153</v>
      </c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>
        <f t="shared" si="17"/>
        <v>0</v>
      </c>
    </row>
    <row r="103" spans="1:16" s="85" customFormat="1" x14ac:dyDescent="0.25">
      <c r="A103" s="93">
        <v>2190050200</v>
      </c>
      <c r="B103" s="94" t="s">
        <v>536</v>
      </c>
      <c r="C103" s="92" t="s">
        <v>153</v>
      </c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154"/>
      <c r="O103" s="154"/>
      <c r="P103" s="154">
        <f t="shared" si="17"/>
        <v>0</v>
      </c>
    </row>
    <row r="104" spans="1:16" s="85" customFormat="1" x14ac:dyDescent="0.25">
      <c r="A104" s="103">
        <v>2190050300</v>
      </c>
      <c r="B104" s="94" t="s">
        <v>537</v>
      </c>
      <c r="C104" s="92" t="s">
        <v>153</v>
      </c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4">
        <f t="shared" si="17"/>
        <v>0</v>
      </c>
    </row>
    <row r="105" spans="1:16" s="85" customFormat="1" x14ac:dyDescent="0.25">
      <c r="A105" s="93">
        <v>2190060000</v>
      </c>
      <c r="B105" s="94" t="s">
        <v>538</v>
      </c>
      <c r="C105" s="95" t="s">
        <v>151</v>
      </c>
      <c r="D105" s="154">
        <f>D106+D107+D108</f>
        <v>0</v>
      </c>
      <c r="E105" s="154">
        <f t="shared" ref="E105:O105" si="26">E106+E107+E108</f>
        <v>0</v>
      </c>
      <c r="F105" s="154">
        <f t="shared" si="26"/>
        <v>0</v>
      </c>
      <c r="G105" s="154">
        <f t="shared" si="26"/>
        <v>0</v>
      </c>
      <c r="H105" s="154">
        <f t="shared" si="26"/>
        <v>0</v>
      </c>
      <c r="I105" s="154">
        <f t="shared" si="26"/>
        <v>0</v>
      </c>
      <c r="J105" s="154">
        <f t="shared" si="26"/>
        <v>0</v>
      </c>
      <c r="K105" s="154">
        <f t="shared" si="26"/>
        <v>0</v>
      </c>
      <c r="L105" s="154">
        <f t="shared" si="26"/>
        <v>0</v>
      </c>
      <c r="M105" s="154">
        <f t="shared" si="26"/>
        <v>0</v>
      </c>
      <c r="N105" s="154">
        <f t="shared" si="26"/>
        <v>0</v>
      </c>
      <c r="O105" s="154">
        <f t="shared" si="26"/>
        <v>0</v>
      </c>
      <c r="P105" s="154">
        <f t="shared" si="17"/>
        <v>0</v>
      </c>
    </row>
    <row r="106" spans="1:16" s="85" customFormat="1" x14ac:dyDescent="0.25">
      <c r="A106" s="93">
        <v>2190060100</v>
      </c>
      <c r="B106" s="96" t="s">
        <v>539</v>
      </c>
      <c r="C106" s="92" t="s">
        <v>153</v>
      </c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4">
        <f t="shared" si="17"/>
        <v>0</v>
      </c>
    </row>
    <row r="107" spans="1:16" s="85" customFormat="1" x14ac:dyDescent="0.25">
      <c r="A107" s="93">
        <v>2190060200</v>
      </c>
      <c r="B107" s="96" t="s">
        <v>540</v>
      </c>
      <c r="C107" s="92" t="s">
        <v>153</v>
      </c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154"/>
      <c r="O107" s="154"/>
      <c r="P107" s="154">
        <f t="shared" si="17"/>
        <v>0</v>
      </c>
    </row>
    <row r="108" spans="1:16" s="85" customFormat="1" x14ac:dyDescent="0.25">
      <c r="A108" s="93">
        <v>2190069000</v>
      </c>
      <c r="B108" s="94" t="s">
        <v>541</v>
      </c>
      <c r="C108" s="92" t="s">
        <v>153</v>
      </c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4">
        <f t="shared" si="17"/>
        <v>0</v>
      </c>
    </row>
    <row r="109" spans="1:16" s="85" customFormat="1" x14ac:dyDescent="0.25">
      <c r="A109" s="93">
        <v>2190070000</v>
      </c>
      <c r="B109" s="94" t="s">
        <v>542</v>
      </c>
      <c r="C109" s="92" t="s">
        <v>153</v>
      </c>
      <c r="D109" s="154">
        <f>D110+D111+D112</f>
        <v>0</v>
      </c>
      <c r="E109" s="154">
        <f t="shared" ref="E109:O109" si="27">E110+E111+E112</f>
        <v>0</v>
      </c>
      <c r="F109" s="154">
        <f t="shared" si="27"/>
        <v>0</v>
      </c>
      <c r="G109" s="154">
        <f t="shared" si="27"/>
        <v>0</v>
      </c>
      <c r="H109" s="154">
        <f t="shared" si="27"/>
        <v>0</v>
      </c>
      <c r="I109" s="154">
        <f t="shared" si="27"/>
        <v>0</v>
      </c>
      <c r="J109" s="154">
        <f t="shared" si="27"/>
        <v>0</v>
      </c>
      <c r="K109" s="154">
        <f t="shared" si="27"/>
        <v>0</v>
      </c>
      <c r="L109" s="154">
        <f t="shared" si="27"/>
        <v>0</v>
      </c>
      <c r="M109" s="154">
        <f t="shared" si="27"/>
        <v>0</v>
      </c>
      <c r="N109" s="154">
        <f t="shared" si="27"/>
        <v>0</v>
      </c>
      <c r="O109" s="154">
        <f t="shared" si="27"/>
        <v>0</v>
      </c>
      <c r="P109" s="154">
        <f t="shared" si="17"/>
        <v>0</v>
      </c>
    </row>
    <row r="110" spans="1:16" s="85" customFormat="1" x14ac:dyDescent="0.25">
      <c r="A110" s="93">
        <v>2190070100</v>
      </c>
      <c r="B110" s="94" t="s">
        <v>543</v>
      </c>
      <c r="C110" s="92" t="s">
        <v>153</v>
      </c>
      <c r="D110" s="154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>
        <f t="shared" si="17"/>
        <v>0</v>
      </c>
    </row>
    <row r="111" spans="1:16" s="85" customFormat="1" x14ac:dyDescent="0.25">
      <c r="A111" s="93">
        <v>2190070200</v>
      </c>
      <c r="B111" s="96" t="s">
        <v>544</v>
      </c>
      <c r="C111" s="92" t="s">
        <v>153</v>
      </c>
      <c r="D111" s="154"/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  <c r="O111" s="154"/>
      <c r="P111" s="154">
        <f t="shared" si="17"/>
        <v>0</v>
      </c>
    </row>
    <row r="112" spans="1:16" s="85" customFormat="1" x14ac:dyDescent="0.25">
      <c r="A112" s="93">
        <v>2190079000</v>
      </c>
      <c r="B112" s="96" t="s">
        <v>545</v>
      </c>
      <c r="C112" s="92" t="s">
        <v>153</v>
      </c>
      <c r="D112" s="154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P112" s="154">
        <f t="shared" si="17"/>
        <v>0</v>
      </c>
    </row>
    <row r="113" spans="1:16" s="85" customFormat="1" x14ac:dyDescent="0.25">
      <c r="A113" s="93">
        <v>2190080000</v>
      </c>
      <c r="B113" s="96" t="s">
        <v>546</v>
      </c>
      <c r="C113" s="92" t="s">
        <v>153</v>
      </c>
      <c r="D113" s="154">
        <f>D114+D115+D116+D117</f>
        <v>0</v>
      </c>
      <c r="E113" s="154">
        <f t="shared" ref="E113:O113" si="28">E114+E115+E116+E117</f>
        <v>0</v>
      </c>
      <c r="F113" s="154">
        <f t="shared" si="28"/>
        <v>0</v>
      </c>
      <c r="G113" s="154">
        <f t="shared" si="28"/>
        <v>0</v>
      </c>
      <c r="H113" s="154">
        <f t="shared" si="28"/>
        <v>0</v>
      </c>
      <c r="I113" s="154">
        <f t="shared" si="28"/>
        <v>0</v>
      </c>
      <c r="J113" s="154">
        <f t="shared" si="28"/>
        <v>0</v>
      </c>
      <c r="K113" s="154">
        <f t="shared" si="28"/>
        <v>0</v>
      </c>
      <c r="L113" s="154">
        <f t="shared" si="28"/>
        <v>0</v>
      </c>
      <c r="M113" s="154">
        <f t="shared" si="28"/>
        <v>0</v>
      </c>
      <c r="N113" s="154">
        <f t="shared" si="28"/>
        <v>0</v>
      </c>
      <c r="O113" s="154">
        <f t="shared" si="28"/>
        <v>0</v>
      </c>
      <c r="P113" s="154">
        <f t="shared" si="17"/>
        <v>0</v>
      </c>
    </row>
    <row r="114" spans="1:16" s="85" customFormat="1" x14ac:dyDescent="0.25">
      <c r="A114" s="93">
        <v>2190080100</v>
      </c>
      <c r="B114" s="94" t="s">
        <v>547</v>
      </c>
      <c r="C114" s="92" t="s">
        <v>153</v>
      </c>
      <c r="D114" s="154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4">
        <f t="shared" si="17"/>
        <v>0</v>
      </c>
    </row>
    <row r="115" spans="1:16" s="85" customFormat="1" x14ac:dyDescent="0.25">
      <c r="A115" s="93">
        <v>2190080200</v>
      </c>
      <c r="B115" s="96" t="s">
        <v>548</v>
      </c>
      <c r="C115" s="92" t="s">
        <v>153</v>
      </c>
      <c r="D115" s="154"/>
      <c r="E115" s="154"/>
      <c r="F115" s="154"/>
      <c r="G115" s="154"/>
      <c r="H115" s="154"/>
      <c r="I115" s="154"/>
      <c r="J115" s="154"/>
      <c r="K115" s="154"/>
      <c r="L115" s="154"/>
      <c r="M115" s="154"/>
      <c r="N115" s="154"/>
      <c r="O115" s="154"/>
      <c r="P115" s="154">
        <f t="shared" si="17"/>
        <v>0</v>
      </c>
    </row>
    <row r="116" spans="1:16" s="85" customFormat="1" x14ac:dyDescent="0.25">
      <c r="A116" s="93">
        <v>2190080300</v>
      </c>
      <c r="B116" s="96" t="s">
        <v>549</v>
      </c>
      <c r="C116" s="92" t="s">
        <v>153</v>
      </c>
      <c r="D116" s="154"/>
      <c r="E116" s="154"/>
      <c r="F116" s="154"/>
      <c r="G116" s="154"/>
      <c r="H116" s="154"/>
      <c r="I116" s="154"/>
      <c r="J116" s="154"/>
      <c r="K116" s="154"/>
      <c r="L116" s="154"/>
      <c r="M116" s="154"/>
      <c r="N116" s="154"/>
      <c r="O116" s="154"/>
      <c r="P116" s="154">
        <f t="shared" si="17"/>
        <v>0</v>
      </c>
    </row>
    <row r="117" spans="1:16" s="85" customFormat="1" x14ac:dyDescent="0.25">
      <c r="A117" s="93">
        <v>2190089000</v>
      </c>
      <c r="B117" s="96" t="s">
        <v>550</v>
      </c>
      <c r="C117" s="92" t="s">
        <v>153</v>
      </c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  <c r="N117" s="154"/>
      <c r="O117" s="154"/>
      <c r="P117" s="154">
        <f t="shared" si="17"/>
        <v>0</v>
      </c>
    </row>
    <row r="118" spans="1:16" s="86" customFormat="1" x14ac:dyDescent="0.25">
      <c r="A118" s="101">
        <v>2190090000</v>
      </c>
      <c r="B118" s="94" t="s">
        <v>551</v>
      </c>
      <c r="C118" s="104" t="s">
        <v>153</v>
      </c>
      <c r="D118" s="155"/>
      <c r="E118" s="155"/>
      <c r="F118" s="155"/>
      <c r="G118" s="155"/>
      <c r="H118" s="155"/>
      <c r="I118" s="155"/>
      <c r="J118" s="155"/>
      <c r="K118" s="155"/>
      <c r="L118" s="155"/>
      <c r="M118" s="155"/>
      <c r="N118" s="155"/>
      <c r="O118" s="155"/>
      <c r="P118" s="155">
        <f t="shared" si="17"/>
        <v>0</v>
      </c>
    </row>
    <row r="119" spans="1:16" s="85" customFormat="1" x14ac:dyDescent="0.25">
      <c r="A119" s="93">
        <v>2190100000</v>
      </c>
      <c r="B119" s="94" t="s">
        <v>552</v>
      </c>
      <c r="C119" s="92" t="s">
        <v>153</v>
      </c>
      <c r="D119" s="154">
        <f>D120+D124</f>
        <v>0</v>
      </c>
      <c r="E119" s="154">
        <f t="shared" ref="E119:O119" si="29">E120+E124</f>
        <v>0</v>
      </c>
      <c r="F119" s="154">
        <f t="shared" si="29"/>
        <v>0</v>
      </c>
      <c r="G119" s="154">
        <f t="shared" si="29"/>
        <v>0</v>
      </c>
      <c r="H119" s="154">
        <f t="shared" si="29"/>
        <v>0</v>
      </c>
      <c r="I119" s="154">
        <f t="shared" si="29"/>
        <v>0</v>
      </c>
      <c r="J119" s="154">
        <f t="shared" si="29"/>
        <v>0</v>
      </c>
      <c r="K119" s="154">
        <f t="shared" si="29"/>
        <v>0</v>
      </c>
      <c r="L119" s="154">
        <f t="shared" si="29"/>
        <v>0</v>
      </c>
      <c r="M119" s="154">
        <f t="shared" si="29"/>
        <v>0</v>
      </c>
      <c r="N119" s="154">
        <f t="shared" si="29"/>
        <v>0</v>
      </c>
      <c r="O119" s="154">
        <f t="shared" si="29"/>
        <v>0</v>
      </c>
      <c r="P119" s="154">
        <f t="shared" si="17"/>
        <v>0</v>
      </c>
    </row>
    <row r="120" spans="1:16" s="85" customFormat="1" x14ac:dyDescent="0.25">
      <c r="A120" s="93">
        <v>2190100100</v>
      </c>
      <c r="B120" s="94" t="s">
        <v>474</v>
      </c>
      <c r="C120" s="92" t="s">
        <v>153</v>
      </c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154"/>
      <c r="O120" s="154"/>
      <c r="P120" s="154">
        <f t="shared" si="17"/>
        <v>0</v>
      </c>
    </row>
    <row r="121" spans="1:16" s="85" customFormat="1" x14ac:dyDescent="0.25">
      <c r="A121" s="97">
        <v>2190100110</v>
      </c>
      <c r="B121" s="96" t="s">
        <v>474</v>
      </c>
      <c r="C121" s="92" t="s">
        <v>153</v>
      </c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154"/>
      <c r="O121" s="154"/>
      <c r="P121" s="154">
        <f t="shared" si="17"/>
        <v>0</v>
      </c>
    </row>
    <row r="122" spans="1:16" s="85" customFormat="1" x14ac:dyDescent="0.25">
      <c r="A122" s="97">
        <v>2190100120</v>
      </c>
      <c r="B122" s="96" t="s">
        <v>553</v>
      </c>
      <c r="C122" s="92" t="s">
        <v>153</v>
      </c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>
        <f t="shared" si="17"/>
        <v>0</v>
      </c>
    </row>
    <row r="123" spans="1:16" s="85" customFormat="1" x14ac:dyDescent="0.25">
      <c r="A123" s="97">
        <v>2190100130</v>
      </c>
      <c r="B123" s="96" t="s">
        <v>637</v>
      </c>
      <c r="C123" s="92" t="s">
        <v>153</v>
      </c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154"/>
      <c r="O123" s="154"/>
      <c r="P123" s="154">
        <f t="shared" si="17"/>
        <v>0</v>
      </c>
    </row>
    <row r="124" spans="1:16" s="85" customFormat="1" x14ac:dyDescent="0.25">
      <c r="A124" s="93">
        <v>2190100200</v>
      </c>
      <c r="B124" s="94" t="s">
        <v>194</v>
      </c>
      <c r="C124" s="92" t="s">
        <v>153</v>
      </c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  <c r="O124" s="154"/>
      <c r="P124" s="154">
        <f t="shared" si="17"/>
        <v>0</v>
      </c>
    </row>
    <row r="125" spans="1:16" s="85" customFormat="1" x14ac:dyDescent="0.25">
      <c r="A125" s="93">
        <v>2190200000</v>
      </c>
      <c r="B125" s="96" t="s">
        <v>554</v>
      </c>
      <c r="C125" s="92" t="s">
        <v>153</v>
      </c>
      <c r="D125" s="154"/>
      <c r="E125" s="154"/>
      <c r="F125" s="154"/>
      <c r="G125" s="154"/>
      <c r="H125" s="154"/>
      <c r="I125" s="154"/>
      <c r="J125" s="154"/>
      <c r="K125" s="154"/>
      <c r="L125" s="154"/>
      <c r="M125" s="154"/>
      <c r="N125" s="154"/>
      <c r="O125" s="154"/>
      <c r="P125" s="154">
        <f t="shared" si="17"/>
        <v>0</v>
      </c>
    </row>
    <row r="126" spans="1:16" s="85" customFormat="1" x14ac:dyDescent="0.25">
      <c r="A126" s="93">
        <v>2190300000</v>
      </c>
      <c r="B126" s="96" t="s">
        <v>195</v>
      </c>
      <c r="C126" s="92" t="s">
        <v>163</v>
      </c>
      <c r="D126" s="154"/>
      <c r="E126" s="154"/>
      <c r="F126" s="154"/>
      <c r="G126" s="154"/>
      <c r="H126" s="154"/>
      <c r="I126" s="154"/>
      <c r="J126" s="154"/>
      <c r="K126" s="154"/>
      <c r="L126" s="154"/>
      <c r="M126" s="154"/>
      <c r="N126" s="154"/>
      <c r="O126" s="154"/>
      <c r="P126" s="154">
        <f t="shared" si="17"/>
        <v>0</v>
      </c>
    </row>
    <row r="127" spans="1:16" s="85" customFormat="1" x14ac:dyDescent="0.25">
      <c r="A127" s="93">
        <v>2199000000</v>
      </c>
      <c r="B127" s="96" t="s">
        <v>555</v>
      </c>
      <c r="C127" s="92" t="s">
        <v>153</v>
      </c>
      <c r="D127" s="154"/>
      <c r="E127" s="154"/>
      <c r="F127" s="154"/>
      <c r="G127" s="154"/>
      <c r="H127" s="154"/>
      <c r="I127" s="154"/>
      <c r="J127" s="154"/>
      <c r="K127" s="154"/>
      <c r="L127" s="154"/>
      <c r="M127" s="154"/>
      <c r="N127" s="154"/>
      <c r="O127" s="154"/>
      <c r="P127" s="154">
        <f t="shared" si="17"/>
        <v>0</v>
      </c>
    </row>
    <row r="128" spans="1:16" s="85" customFormat="1" x14ac:dyDescent="0.25">
      <c r="A128" s="93">
        <v>2200000000</v>
      </c>
      <c r="B128" s="94" t="s">
        <v>196</v>
      </c>
      <c r="C128" s="95" t="s">
        <v>151</v>
      </c>
      <c r="D128" s="154">
        <f>D129+D180+D195+D203+D212+D224+D230+D286+D287</f>
        <v>0</v>
      </c>
      <c r="E128" s="154">
        <f t="shared" ref="E128:O128" si="30">E129+E180+E195+E203+E212+E224+E230+E286+E287</f>
        <v>0</v>
      </c>
      <c r="F128" s="154">
        <f t="shared" si="30"/>
        <v>0</v>
      </c>
      <c r="G128" s="154">
        <f t="shared" si="30"/>
        <v>0</v>
      </c>
      <c r="H128" s="154">
        <f t="shared" si="30"/>
        <v>0</v>
      </c>
      <c r="I128" s="154">
        <f t="shared" si="30"/>
        <v>0</v>
      </c>
      <c r="J128" s="154">
        <f t="shared" si="30"/>
        <v>0</v>
      </c>
      <c r="K128" s="154">
        <f t="shared" si="30"/>
        <v>0</v>
      </c>
      <c r="L128" s="154">
        <f t="shared" si="30"/>
        <v>0</v>
      </c>
      <c r="M128" s="154">
        <f t="shared" si="30"/>
        <v>0</v>
      </c>
      <c r="N128" s="154">
        <f t="shared" si="30"/>
        <v>0</v>
      </c>
      <c r="O128" s="154">
        <f t="shared" si="30"/>
        <v>0</v>
      </c>
      <c r="P128" s="154">
        <f t="shared" si="17"/>
        <v>0</v>
      </c>
    </row>
    <row r="129" spans="1:16" s="85" customFormat="1" x14ac:dyDescent="0.25">
      <c r="A129" s="93">
        <v>2201000000</v>
      </c>
      <c r="B129" s="94" t="s">
        <v>556</v>
      </c>
      <c r="C129" s="95" t="s">
        <v>151</v>
      </c>
      <c r="D129" s="154">
        <f>D130+D140+D144+D170+D173+D174+D175+D178+D179</f>
        <v>0</v>
      </c>
      <c r="E129" s="154">
        <f t="shared" ref="E129:O129" si="31">E130+E140+E144+E170+E173+E174+E175+E178+E179</f>
        <v>0</v>
      </c>
      <c r="F129" s="154">
        <f t="shared" si="31"/>
        <v>0</v>
      </c>
      <c r="G129" s="154">
        <f t="shared" si="31"/>
        <v>0</v>
      </c>
      <c r="H129" s="154">
        <f t="shared" si="31"/>
        <v>0</v>
      </c>
      <c r="I129" s="154">
        <f t="shared" si="31"/>
        <v>0</v>
      </c>
      <c r="J129" s="154">
        <f t="shared" si="31"/>
        <v>0</v>
      </c>
      <c r="K129" s="154">
        <f t="shared" si="31"/>
        <v>0</v>
      </c>
      <c r="L129" s="154">
        <f t="shared" si="31"/>
        <v>0</v>
      </c>
      <c r="M129" s="154">
        <f t="shared" si="31"/>
        <v>0</v>
      </c>
      <c r="N129" s="154">
        <f t="shared" si="31"/>
        <v>0</v>
      </c>
      <c r="O129" s="154">
        <f t="shared" si="31"/>
        <v>0</v>
      </c>
      <c r="P129" s="154">
        <f t="shared" si="17"/>
        <v>0</v>
      </c>
    </row>
    <row r="130" spans="1:16" s="85" customFormat="1" x14ac:dyDescent="0.25">
      <c r="A130" s="93">
        <v>2201010000</v>
      </c>
      <c r="B130" s="96" t="s">
        <v>557</v>
      </c>
      <c r="C130" s="95" t="s">
        <v>151</v>
      </c>
      <c r="D130" s="154">
        <f>D131+D134+D135+D137+D136+D138+D139</f>
        <v>0</v>
      </c>
      <c r="E130" s="154">
        <f t="shared" ref="E130:O130" si="32">E131+E134+E135+E137+E136+E138+E139</f>
        <v>0</v>
      </c>
      <c r="F130" s="154">
        <f t="shared" si="32"/>
        <v>0</v>
      </c>
      <c r="G130" s="154">
        <f t="shared" si="32"/>
        <v>0</v>
      </c>
      <c r="H130" s="154">
        <f t="shared" si="32"/>
        <v>0</v>
      </c>
      <c r="I130" s="154">
        <f t="shared" si="32"/>
        <v>0</v>
      </c>
      <c r="J130" s="154">
        <f t="shared" si="32"/>
        <v>0</v>
      </c>
      <c r="K130" s="154">
        <f t="shared" si="32"/>
        <v>0</v>
      </c>
      <c r="L130" s="154">
        <f t="shared" si="32"/>
        <v>0</v>
      </c>
      <c r="M130" s="154">
        <f t="shared" si="32"/>
        <v>0</v>
      </c>
      <c r="N130" s="154">
        <f t="shared" si="32"/>
        <v>0</v>
      </c>
      <c r="O130" s="154">
        <f t="shared" si="32"/>
        <v>0</v>
      </c>
      <c r="P130" s="154">
        <f t="shared" si="17"/>
        <v>0</v>
      </c>
    </row>
    <row r="131" spans="1:16" s="85" customFormat="1" x14ac:dyDescent="0.25">
      <c r="A131" s="93">
        <v>2201010100</v>
      </c>
      <c r="B131" s="96" t="s">
        <v>558</v>
      </c>
      <c r="C131" s="95" t="s">
        <v>151</v>
      </c>
      <c r="D131" s="154">
        <f>D132+D133</f>
        <v>0</v>
      </c>
      <c r="E131" s="154">
        <f t="shared" ref="E131:O131" si="33">E132+E133</f>
        <v>0</v>
      </c>
      <c r="F131" s="154">
        <f t="shared" si="33"/>
        <v>0</v>
      </c>
      <c r="G131" s="154">
        <f t="shared" si="33"/>
        <v>0</v>
      </c>
      <c r="H131" s="154">
        <f t="shared" si="33"/>
        <v>0</v>
      </c>
      <c r="I131" s="154">
        <f t="shared" si="33"/>
        <v>0</v>
      </c>
      <c r="J131" s="154">
        <f t="shared" si="33"/>
        <v>0</v>
      </c>
      <c r="K131" s="154">
        <f t="shared" si="33"/>
        <v>0</v>
      </c>
      <c r="L131" s="154">
        <f t="shared" si="33"/>
        <v>0</v>
      </c>
      <c r="M131" s="154">
        <f t="shared" si="33"/>
        <v>0</v>
      </c>
      <c r="N131" s="154">
        <f t="shared" si="33"/>
        <v>0</v>
      </c>
      <c r="O131" s="154">
        <f t="shared" si="33"/>
        <v>0</v>
      </c>
      <c r="P131" s="154">
        <f t="shared" si="17"/>
        <v>0</v>
      </c>
    </row>
    <row r="132" spans="1:16" s="85" customFormat="1" x14ac:dyDescent="0.25">
      <c r="A132" s="97">
        <v>2201010110</v>
      </c>
      <c r="B132" s="96" t="s">
        <v>559</v>
      </c>
      <c r="C132" s="92" t="s">
        <v>153</v>
      </c>
      <c r="D132" s="154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54">
        <f t="shared" si="17"/>
        <v>0</v>
      </c>
    </row>
    <row r="133" spans="1:16" s="85" customFormat="1" x14ac:dyDescent="0.25">
      <c r="A133" s="97">
        <v>2201010120</v>
      </c>
      <c r="B133" s="96" t="s">
        <v>639</v>
      </c>
      <c r="C133" s="92" t="s">
        <v>153</v>
      </c>
      <c r="D133" s="154"/>
      <c r="E133" s="154"/>
      <c r="F133" s="154"/>
      <c r="G133" s="154"/>
      <c r="H133" s="154"/>
      <c r="I133" s="154"/>
      <c r="J133" s="154"/>
      <c r="K133" s="154"/>
      <c r="L133" s="154"/>
      <c r="M133" s="154"/>
      <c r="N133" s="154"/>
      <c r="O133" s="154"/>
      <c r="P133" s="154">
        <f t="shared" si="17"/>
        <v>0</v>
      </c>
    </row>
    <row r="134" spans="1:16" s="85" customFormat="1" x14ac:dyDescent="0.25">
      <c r="A134" s="93">
        <v>2201010200</v>
      </c>
      <c r="B134" s="94" t="s">
        <v>560</v>
      </c>
      <c r="C134" s="95" t="s">
        <v>151</v>
      </c>
      <c r="D134" s="154"/>
      <c r="E134" s="154"/>
      <c r="F134" s="154"/>
      <c r="G134" s="154"/>
      <c r="H134" s="154"/>
      <c r="I134" s="154"/>
      <c r="J134" s="154"/>
      <c r="K134" s="154"/>
      <c r="L134" s="154"/>
      <c r="M134" s="154"/>
      <c r="N134" s="154"/>
      <c r="O134" s="154"/>
      <c r="P134" s="154">
        <f t="shared" ref="P134:P197" si="34">SUM(D134:O134)</f>
        <v>0</v>
      </c>
    </row>
    <row r="135" spans="1:16" s="85" customFormat="1" x14ac:dyDescent="0.25">
      <c r="A135" s="93">
        <v>2201010300</v>
      </c>
      <c r="B135" s="96" t="s">
        <v>561</v>
      </c>
      <c r="C135" s="95" t="s">
        <v>151</v>
      </c>
      <c r="D135" s="154"/>
      <c r="E135" s="154"/>
      <c r="F135" s="154"/>
      <c r="G135" s="154"/>
      <c r="H135" s="154"/>
      <c r="I135" s="154"/>
      <c r="J135" s="154"/>
      <c r="K135" s="154"/>
      <c r="L135" s="154"/>
      <c r="M135" s="154"/>
      <c r="N135" s="154"/>
      <c r="O135" s="154"/>
      <c r="P135" s="154">
        <f t="shared" si="34"/>
        <v>0</v>
      </c>
    </row>
    <row r="136" spans="1:16" s="85" customFormat="1" x14ac:dyDescent="0.25">
      <c r="A136" s="93">
        <v>2201010400</v>
      </c>
      <c r="B136" s="96" t="s">
        <v>562</v>
      </c>
      <c r="C136" s="95" t="s">
        <v>151</v>
      </c>
      <c r="D136" s="154"/>
      <c r="E136" s="154"/>
      <c r="F136" s="154"/>
      <c r="G136" s="154"/>
      <c r="H136" s="154"/>
      <c r="I136" s="154"/>
      <c r="J136" s="154"/>
      <c r="K136" s="154"/>
      <c r="L136" s="154"/>
      <c r="M136" s="154"/>
      <c r="N136" s="154"/>
      <c r="O136" s="154"/>
      <c r="P136" s="154">
        <f t="shared" si="34"/>
        <v>0</v>
      </c>
    </row>
    <row r="137" spans="1:16" s="85" customFormat="1" x14ac:dyDescent="0.25">
      <c r="A137" s="93">
        <v>2201010500</v>
      </c>
      <c r="B137" s="94" t="s">
        <v>563</v>
      </c>
      <c r="C137" s="95" t="s">
        <v>151</v>
      </c>
      <c r="D137" s="154"/>
      <c r="E137" s="154"/>
      <c r="F137" s="154"/>
      <c r="G137" s="154"/>
      <c r="H137" s="154"/>
      <c r="I137" s="154"/>
      <c r="J137" s="154"/>
      <c r="K137" s="154"/>
      <c r="L137" s="154"/>
      <c r="M137" s="154"/>
      <c r="N137" s="154"/>
      <c r="O137" s="154"/>
      <c r="P137" s="154">
        <f t="shared" si="34"/>
        <v>0</v>
      </c>
    </row>
    <row r="138" spans="1:16" s="85" customFormat="1" x14ac:dyDescent="0.25">
      <c r="A138" s="93">
        <v>2201010600</v>
      </c>
      <c r="B138" s="94" t="s">
        <v>564</v>
      </c>
      <c r="C138" s="95" t="s">
        <v>151</v>
      </c>
      <c r="D138" s="154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4">
        <f t="shared" si="34"/>
        <v>0</v>
      </c>
    </row>
    <row r="139" spans="1:16" s="85" customFormat="1" x14ac:dyDescent="0.25">
      <c r="A139" s="93">
        <v>2201019000</v>
      </c>
      <c r="B139" s="96" t="s">
        <v>565</v>
      </c>
      <c r="C139" s="95" t="s">
        <v>151</v>
      </c>
      <c r="D139" s="154"/>
      <c r="E139" s="154"/>
      <c r="F139" s="154"/>
      <c r="G139" s="154"/>
      <c r="H139" s="154"/>
      <c r="I139" s="154"/>
      <c r="J139" s="154"/>
      <c r="K139" s="154"/>
      <c r="L139" s="154"/>
      <c r="M139" s="154"/>
      <c r="N139" s="154"/>
      <c r="O139" s="154"/>
      <c r="P139" s="154">
        <f t="shared" si="34"/>
        <v>0</v>
      </c>
    </row>
    <row r="140" spans="1:16" s="85" customFormat="1" x14ac:dyDescent="0.25">
      <c r="A140" s="93">
        <v>2201020000</v>
      </c>
      <c r="B140" s="96" t="s">
        <v>566</v>
      </c>
      <c r="C140" s="95" t="s">
        <v>151</v>
      </c>
      <c r="D140" s="154">
        <f>D141+D142+D143</f>
        <v>0</v>
      </c>
      <c r="E140" s="154">
        <f t="shared" ref="E140:O140" si="35">E141+E142+E143</f>
        <v>0</v>
      </c>
      <c r="F140" s="154">
        <f t="shared" si="35"/>
        <v>0</v>
      </c>
      <c r="G140" s="154">
        <f t="shared" si="35"/>
        <v>0</v>
      </c>
      <c r="H140" s="154">
        <f t="shared" si="35"/>
        <v>0</v>
      </c>
      <c r="I140" s="154">
        <f t="shared" si="35"/>
        <v>0</v>
      </c>
      <c r="J140" s="154">
        <f t="shared" si="35"/>
        <v>0</v>
      </c>
      <c r="K140" s="154">
        <f t="shared" si="35"/>
        <v>0</v>
      </c>
      <c r="L140" s="154">
        <f t="shared" si="35"/>
        <v>0</v>
      </c>
      <c r="M140" s="154">
        <f t="shared" si="35"/>
        <v>0</v>
      </c>
      <c r="N140" s="154">
        <f t="shared" si="35"/>
        <v>0</v>
      </c>
      <c r="O140" s="154">
        <f t="shared" si="35"/>
        <v>0</v>
      </c>
      <c r="P140" s="154">
        <f t="shared" si="34"/>
        <v>0</v>
      </c>
    </row>
    <row r="141" spans="1:16" s="85" customFormat="1" x14ac:dyDescent="0.25">
      <c r="A141" s="93">
        <v>2201020100</v>
      </c>
      <c r="B141" s="94" t="s">
        <v>197</v>
      </c>
      <c r="C141" s="92" t="s">
        <v>153</v>
      </c>
      <c r="D141" s="154"/>
      <c r="E141" s="154"/>
      <c r="F141" s="154"/>
      <c r="G141" s="154"/>
      <c r="H141" s="154"/>
      <c r="I141" s="154"/>
      <c r="J141" s="154"/>
      <c r="K141" s="154"/>
      <c r="L141" s="154"/>
      <c r="M141" s="154"/>
      <c r="N141" s="154"/>
      <c r="O141" s="154"/>
      <c r="P141" s="154">
        <f t="shared" si="34"/>
        <v>0</v>
      </c>
    </row>
    <row r="142" spans="1:16" s="85" customFormat="1" x14ac:dyDescent="0.25">
      <c r="A142" s="93">
        <v>2201020200</v>
      </c>
      <c r="B142" s="96" t="s">
        <v>198</v>
      </c>
      <c r="C142" s="92" t="s">
        <v>153</v>
      </c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4">
        <f t="shared" si="34"/>
        <v>0</v>
      </c>
    </row>
    <row r="143" spans="1:16" s="85" customFormat="1" x14ac:dyDescent="0.25">
      <c r="A143" s="93">
        <v>2201029000</v>
      </c>
      <c r="B143" s="96" t="s">
        <v>199</v>
      </c>
      <c r="C143" s="92" t="s">
        <v>153</v>
      </c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  <c r="N143" s="154"/>
      <c r="O143" s="154"/>
      <c r="P143" s="154">
        <f t="shared" si="34"/>
        <v>0</v>
      </c>
    </row>
    <row r="144" spans="1:16" s="85" customFormat="1" x14ac:dyDescent="0.25">
      <c r="A144" s="93">
        <v>2201030000</v>
      </c>
      <c r="B144" s="83" t="s">
        <v>200</v>
      </c>
      <c r="C144" s="95" t="s">
        <v>151</v>
      </c>
      <c r="D144" s="154">
        <f>D145+D146+D147+D148+D149+D150+D169</f>
        <v>0</v>
      </c>
      <c r="E144" s="154">
        <f t="shared" ref="E144:O144" si="36">E145+E146+E147+E148+E149</f>
        <v>0</v>
      </c>
      <c r="F144" s="154">
        <f t="shared" si="36"/>
        <v>0</v>
      </c>
      <c r="G144" s="154">
        <f t="shared" si="36"/>
        <v>0</v>
      </c>
      <c r="H144" s="154">
        <f t="shared" si="36"/>
        <v>0</v>
      </c>
      <c r="I144" s="154">
        <f t="shared" si="36"/>
        <v>0</v>
      </c>
      <c r="J144" s="154">
        <f t="shared" si="36"/>
        <v>0</v>
      </c>
      <c r="K144" s="154">
        <f t="shared" si="36"/>
        <v>0</v>
      </c>
      <c r="L144" s="154">
        <f t="shared" si="36"/>
        <v>0</v>
      </c>
      <c r="M144" s="154">
        <f t="shared" si="36"/>
        <v>0</v>
      </c>
      <c r="N144" s="154">
        <f t="shared" si="36"/>
        <v>0</v>
      </c>
      <c r="O144" s="154">
        <f t="shared" si="36"/>
        <v>0</v>
      </c>
      <c r="P144" s="154">
        <f t="shared" si="34"/>
        <v>0</v>
      </c>
    </row>
    <row r="145" spans="1:16" s="85" customFormat="1" x14ac:dyDescent="0.25">
      <c r="A145" s="93">
        <v>2201030100</v>
      </c>
      <c r="B145" s="94" t="s">
        <v>201</v>
      </c>
      <c r="C145" s="92" t="s">
        <v>153</v>
      </c>
      <c r="D145" s="154"/>
      <c r="E145" s="154"/>
      <c r="F145" s="154"/>
      <c r="G145" s="154"/>
      <c r="H145" s="154"/>
      <c r="I145" s="154"/>
      <c r="J145" s="154"/>
      <c r="K145" s="154"/>
      <c r="L145" s="154"/>
      <c r="M145" s="154"/>
      <c r="N145" s="154"/>
      <c r="O145" s="154"/>
      <c r="P145" s="154">
        <f t="shared" si="34"/>
        <v>0</v>
      </c>
    </row>
    <row r="146" spans="1:16" s="85" customFormat="1" x14ac:dyDescent="0.25">
      <c r="A146" s="93">
        <v>2201030200</v>
      </c>
      <c r="B146" s="94" t="s">
        <v>202</v>
      </c>
      <c r="C146" s="92" t="s">
        <v>153</v>
      </c>
      <c r="D146" s="154"/>
      <c r="E146" s="154"/>
      <c r="F146" s="154"/>
      <c r="G146" s="154"/>
      <c r="H146" s="154"/>
      <c r="I146" s="154"/>
      <c r="J146" s="154"/>
      <c r="K146" s="154"/>
      <c r="L146" s="154"/>
      <c r="M146" s="154"/>
      <c r="N146" s="154"/>
      <c r="O146" s="154"/>
      <c r="P146" s="154">
        <f t="shared" si="34"/>
        <v>0</v>
      </c>
    </row>
    <row r="147" spans="1:16" s="85" customFormat="1" x14ac:dyDescent="0.25">
      <c r="A147" s="93">
        <v>2201030300</v>
      </c>
      <c r="B147" s="94" t="s">
        <v>203</v>
      </c>
      <c r="C147" s="92" t="s">
        <v>153</v>
      </c>
      <c r="D147" s="154"/>
      <c r="E147" s="154"/>
      <c r="F147" s="154"/>
      <c r="G147" s="154"/>
      <c r="H147" s="154"/>
      <c r="I147" s="154"/>
      <c r="J147" s="154"/>
      <c r="K147" s="154"/>
      <c r="L147" s="154"/>
      <c r="M147" s="154"/>
      <c r="N147" s="154"/>
      <c r="O147" s="154"/>
      <c r="P147" s="154">
        <f t="shared" si="34"/>
        <v>0</v>
      </c>
    </row>
    <row r="148" spans="1:16" s="85" customFormat="1" x14ac:dyDescent="0.25">
      <c r="A148" s="93">
        <v>2201030400</v>
      </c>
      <c r="B148" s="94" t="s">
        <v>204</v>
      </c>
      <c r="C148" s="92" t="s">
        <v>153</v>
      </c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  <c r="N148" s="154"/>
      <c r="O148" s="154"/>
      <c r="P148" s="154">
        <f t="shared" si="34"/>
        <v>0</v>
      </c>
    </row>
    <row r="149" spans="1:16" s="85" customFormat="1" x14ac:dyDescent="0.25">
      <c r="A149" s="93">
        <v>2201030500</v>
      </c>
      <c r="B149" s="94" t="s">
        <v>205</v>
      </c>
      <c r="C149" s="92" t="s">
        <v>153</v>
      </c>
      <c r="D149" s="154"/>
      <c r="E149" s="154"/>
      <c r="F149" s="154"/>
      <c r="G149" s="154"/>
      <c r="H149" s="154"/>
      <c r="I149" s="154"/>
      <c r="J149" s="154"/>
      <c r="K149" s="154"/>
      <c r="L149" s="154"/>
      <c r="M149" s="154"/>
      <c r="N149" s="154"/>
      <c r="O149" s="154"/>
      <c r="P149" s="154">
        <f t="shared" si="34"/>
        <v>0</v>
      </c>
    </row>
    <row r="150" spans="1:16" s="85" customFormat="1" x14ac:dyDescent="0.25">
      <c r="A150" s="93">
        <v>2201031000</v>
      </c>
      <c r="B150" s="83" t="s">
        <v>206</v>
      </c>
      <c r="C150" s="95" t="s">
        <v>151</v>
      </c>
      <c r="D150" s="154">
        <f>D151+D156+D167+D168</f>
        <v>0</v>
      </c>
      <c r="E150" s="154">
        <f t="shared" ref="E150:O150" si="37">E151+E156+E167+E168</f>
        <v>0</v>
      </c>
      <c r="F150" s="154">
        <f t="shared" si="37"/>
        <v>0</v>
      </c>
      <c r="G150" s="154">
        <f t="shared" si="37"/>
        <v>0</v>
      </c>
      <c r="H150" s="154">
        <f t="shared" si="37"/>
        <v>0</v>
      </c>
      <c r="I150" s="154">
        <f t="shared" si="37"/>
        <v>0</v>
      </c>
      <c r="J150" s="154">
        <f t="shared" si="37"/>
        <v>0</v>
      </c>
      <c r="K150" s="154">
        <f t="shared" si="37"/>
        <v>0</v>
      </c>
      <c r="L150" s="154">
        <f t="shared" si="37"/>
        <v>0</v>
      </c>
      <c r="M150" s="154">
        <f t="shared" si="37"/>
        <v>0</v>
      </c>
      <c r="N150" s="154">
        <f t="shared" si="37"/>
        <v>0</v>
      </c>
      <c r="O150" s="154">
        <f t="shared" si="37"/>
        <v>0</v>
      </c>
      <c r="P150" s="154">
        <f t="shared" si="34"/>
        <v>0</v>
      </c>
    </row>
    <row r="151" spans="1:16" s="85" customFormat="1" x14ac:dyDescent="0.25">
      <c r="A151" s="93">
        <v>2201031100</v>
      </c>
      <c r="B151" s="83" t="s">
        <v>207</v>
      </c>
      <c r="C151" s="95" t="s">
        <v>151</v>
      </c>
      <c r="D151" s="154">
        <f>D152+D153+D154+D155</f>
        <v>0</v>
      </c>
      <c r="E151" s="154">
        <f t="shared" ref="E151:O151" si="38">E152+E153+E154+E155</f>
        <v>0</v>
      </c>
      <c r="F151" s="154">
        <f t="shared" si="38"/>
        <v>0</v>
      </c>
      <c r="G151" s="154">
        <f t="shared" si="38"/>
        <v>0</v>
      </c>
      <c r="H151" s="154">
        <f t="shared" si="38"/>
        <v>0</v>
      </c>
      <c r="I151" s="154">
        <f t="shared" si="38"/>
        <v>0</v>
      </c>
      <c r="J151" s="154">
        <f t="shared" si="38"/>
        <v>0</v>
      </c>
      <c r="K151" s="154">
        <f t="shared" si="38"/>
        <v>0</v>
      </c>
      <c r="L151" s="154">
        <f t="shared" si="38"/>
        <v>0</v>
      </c>
      <c r="M151" s="154">
        <f t="shared" si="38"/>
        <v>0</v>
      </c>
      <c r="N151" s="154">
        <f t="shared" si="38"/>
        <v>0</v>
      </c>
      <c r="O151" s="154">
        <f t="shared" si="38"/>
        <v>0</v>
      </c>
      <c r="P151" s="154">
        <f t="shared" si="34"/>
        <v>0</v>
      </c>
    </row>
    <row r="152" spans="1:16" s="85" customFormat="1" x14ac:dyDescent="0.25">
      <c r="A152" s="97">
        <v>2201031110</v>
      </c>
      <c r="B152" s="105" t="s">
        <v>208</v>
      </c>
      <c r="C152" s="92" t="s">
        <v>153</v>
      </c>
      <c r="D152" s="154"/>
      <c r="E152" s="154"/>
      <c r="F152" s="154"/>
      <c r="G152" s="154"/>
      <c r="H152" s="154"/>
      <c r="I152" s="154"/>
      <c r="J152" s="154"/>
      <c r="K152" s="154"/>
      <c r="L152" s="154"/>
      <c r="M152" s="154"/>
      <c r="N152" s="154"/>
      <c r="O152" s="154"/>
      <c r="P152" s="154">
        <f t="shared" si="34"/>
        <v>0</v>
      </c>
    </row>
    <row r="153" spans="1:16" s="85" customFormat="1" x14ac:dyDescent="0.25">
      <c r="A153" s="97">
        <v>2201031120</v>
      </c>
      <c r="B153" s="105" t="s">
        <v>209</v>
      </c>
      <c r="C153" s="92" t="s">
        <v>153</v>
      </c>
      <c r="D153" s="154"/>
      <c r="E153" s="154"/>
      <c r="F153" s="154"/>
      <c r="G153" s="154"/>
      <c r="H153" s="154"/>
      <c r="I153" s="154"/>
      <c r="J153" s="154"/>
      <c r="K153" s="154"/>
      <c r="L153" s="154"/>
      <c r="M153" s="154"/>
      <c r="N153" s="154"/>
      <c r="O153" s="154"/>
      <c r="P153" s="154">
        <f t="shared" si="34"/>
        <v>0</v>
      </c>
    </row>
    <row r="154" spans="1:16" s="85" customFormat="1" x14ac:dyDescent="0.25">
      <c r="A154" s="97">
        <v>2201031130</v>
      </c>
      <c r="B154" s="105" t="s">
        <v>210</v>
      </c>
      <c r="C154" s="92" t="s">
        <v>153</v>
      </c>
      <c r="D154" s="154"/>
      <c r="E154" s="154"/>
      <c r="F154" s="154"/>
      <c r="G154" s="154"/>
      <c r="H154" s="154"/>
      <c r="I154" s="154"/>
      <c r="J154" s="154"/>
      <c r="K154" s="154"/>
      <c r="L154" s="154"/>
      <c r="M154" s="154"/>
      <c r="N154" s="154"/>
      <c r="O154" s="154"/>
      <c r="P154" s="154">
        <f t="shared" si="34"/>
        <v>0</v>
      </c>
    </row>
    <row r="155" spans="1:16" s="85" customFormat="1" x14ac:dyDescent="0.25">
      <c r="A155" s="97">
        <v>2201031190</v>
      </c>
      <c r="B155" s="105" t="s">
        <v>211</v>
      </c>
      <c r="C155" s="92" t="s">
        <v>153</v>
      </c>
      <c r="D155" s="154"/>
      <c r="E155" s="154"/>
      <c r="F155" s="154"/>
      <c r="G155" s="154"/>
      <c r="H155" s="154"/>
      <c r="I155" s="154"/>
      <c r="J155" s="154"/>
      <c r="K155" s="154"/>
      <c r="L155" s="154"/>
      <c r="M155" s="154"/>
      <c r="N155" s="154"/>
      <c r="O155" s="154"/>
      <c r="P155" s="154">
        <f t="shared" si="34"/>
        <v>0</v>
      </c>
    </row>
    <row r="156" spans="1:16" s="85" customFormat="1" x14ac:dyDescent="0.25">
      <c r="A156" s="93">
        <v>2201031200</v>
      </c>
      <c r="B156" s="83" t="s">
        <v>212</v>
      </c>
      <c r="C156" s="95" t="s">
        <v>151</v>
      </c>
      <c r="D156" s="154">
        <f>D157+D160+D163+D166</f>
        <v>0</v>
      </c>
      <c r="E156" s="154">
        <f t="shared" ref="E156:O156" si="39">E157+E160+E163+E166</f>
        <v>0</v>
      </c>
      <c r="F156" s="154">
        <f t="shared" si="39"/>
        <v>0</v>
      </c>
      <c r="G156" s="154">
        <f t="shared" si="39"/>
        <v>0</v>
      </c>
      <c r="H156" s="154">
        <f t="shared" si="39"/>
        <v>0</v>
      </c>
      <c r="I156" s="154">
        <f t="shared" si="39"/>
        <v>0</v>
      </c>
      <c r="J156" s="154">
        <f t="shared" si="39"/>
        <v>0</v>
      </c>
      <c r="K156" s="154">
        <f t="shared" si="39"/>
        <v>0</v>
      </c>
      <c r="L156" s="154">
        <f t="shared" si="39"/>
        <v>0</v>
      </c>
      <c r="M156" s="154">
        <f t="shared" si="39"/>
        <v>0</v>
      </c>
      <c r="N156" s="154">
        <f t="shared" si="39"/>
        <v>0</v>
      </c>
      <c r="O156" s="154">
        <f t="shared" si="39"/>
        <v>0</v>
      </c>
      <c r="P156" s="154">
        <f t="shared" si="34"/>
        <v>0</v>
      </c>
    </row>
    <row r="157" spans="1:16" s="85" customFormat="1" x14ac:dyDescent="0.25">
      <c r="A157" s="97">
        <v>2201031210</v>
      </c>
      <c r="B157" s="105" t="s">
        <v>640</v>
      </c>
      <c r="C157" s="95" t="s">
        <v>151</v>
      </c>
      <c r="D157" s="154">
        <f>D158+D159</f>
        <v>0</v>
      </c>
      <c r="E157" s="154">
        <f t="shared" ref="E157:O157" si="40">E158+E159</f>
        <v>0</v>
      </c>
      <c r="F157" s="154">
        <f t="shared" si="40"/>
        <v>0</v>
      </c>
      <c r="G157" s="154">
        <f t="shared" si="40"/>
        <v>0</v>
      </c>
      <c r="H157" s="154">
        <f t="shared" si="40"/>
        <v>0</v>
      </c>
      <c r="I157" s="154">
        <f t="shared" si="40"/>
        <v>0</v>
      </c>
      <c r="J157" s="154">
        <f t="shared" si="40"/>
        <v>0</v>
      </c>
      <c r="K157" s="154">
        <f t="shared" si="40"/>
        <v>0</v>
      </c>
      <c r="L157" s="154">
        <f t="shared" si="40"/>
        <v>0</v>
      </c>
      <c r="M157" s="154">
        <f t="shared" si="40"/>
        <v>0</v>
      </c>
      <c r="N157" s="154">
        <f t="shared" si="40"/>
        <v>0</v>
      </c>
      <c r="O157" s="154">
        <f t="shared" si="40"/>
        <v>0</v>
      </c>
      <c r="P157" s="154">
        <f t="shared" si="34"/>
        <v>0</v>
      </c>
    </row>
    <row r="158" spans="1:16" s="85" customFormat="1" x14ac:dyDescent="0.25">
      <c r="A158" s="97">
        <v>2201031211</v>
      </c>
      <c r="B158" s="105" t="s">
        <v>213</v>
      </c>
      <c r="C158" s="92" t="s">
        <v>153</v>
      </c>
      <c r="D158" s="154"/>
      <c r="E158" s="154"/>
      <c r="F158" s="154"/>
      <c r="G158" s="154"/>
      <c r="H158" s="154"/>
      <c r="I158" s="154"/>
      <c r="J158" s="154"/>
      <c r="K158" s="154"/>
      <c r="L158" s="154"/>
      <c r="M158" s="154"/>
      <c r="N158" s="154"/>
      <c r="O158" s="154"/>
      <c r="P158" s="154">
        <f t="shared" si="34"/>
        <v>0</v>
      </c>
    </row>
    <row r="159" spans="1:16" s="85" customFormat="1" x14ac:dyDescent="0.25">
      <c r="A159" s="97">
        <v>2201031212</v>
      </c>
      <c r="B159" s="105" t="s">
        <v>214</v>
      </c>
      <c r="C159" s="92" t="s">
        <v>153</v>
      </c>
      <c r="D159" s="154"/>
      <c r="E159" s="154"/>
      <c r="F159" s="154"/>
      <c r="G159" s="154"/>
      <c r="H159" s="154"/>
      <c r="I159" s="154"/>
      <c r="J159" s="154"/>
      <c r="K159" s="154"/>
      <c r="L159" s="154"/>
      <c r="M159" s="154"/>
      <c r="N159" s="154"/>
      <c r="O159" s="154"/>
      <c r="P159" s="154">
        <f t="shared" si="34"/>
        <v>0</v>
      </c>
    </row>
    <row r="160" spans="1:16" s="85" customFormat="1" x14ac:dyDescent="0.25">
      <c r="A160" s="97">
        <v>2201031220</v>
      </c>
      <c r="B160" s="105" t="s">
        <v>641</v>
      </c>
      <c r="C160" s="95" t="s">
        <v>151</v>
      </c>
      <c r="D160" s="154">
        <f>D161+D162</f>
        <v>0</v>
      </c>
      <c r="E160" s="154">
        <f t="shared" ref="E160:O160" si="41">E161+E162</f>
        <v>0</v>
      </c>
      <c r="F160" s="154">
        <f t="shared" si="41"/>
        <v>0</v>
      </c>
      <c r="G160" s="154">
        <f t="shared" si="41"/>
        <v>0</v>
      </c>
      <c r="H160" s="154">
        <f t="shared" si="41"/>
        <v>0</v>
      </c>
      <c r="I160" s="154">
        <f t="shared" si="41"/>
        <v>0</v>
      </c>
      <c r="J160" s="154">
        <f t="shared" si="41"/>
        <v>0</v>
      </c>
      <c r="K160" s="154">
        <f t="shared" si="41"/>
        <v>0</v>
      </c>
      <c r="L160" s="154">
        <f t="shared" si="41"/>
        <v>0</v>
      </c>
      <c r="M160" s="154">
        <f t="shared" si="41"/>
        <v>0</v>
      </c>
      <c r="N160" s="154">
        <f t="shared" si="41"/>
        <v>0</v>
      </c>
      <c r="O160" s="154">
        <f t="shared" si="41"/>
        <v>0</v>
      </c>
      <c r="P160" s="154">
        <f t="shared" si="34"/>
        <v>0</v>
      </c>
    </row>
    <row r="161" spans="1:16" s="85" customFormat="1" x14ac:dyDescent="0.25">
      <c r="A161" s="97">
        <v>2201031221</v>
      </c>
      <c r="B161" s="96" t="s">
        <v>215</v>
      </c>
      <c r="C161" s="92" t="s">
        <v>153</v>
      </c>
      <c r="D161" s="154"/>
      <c r="E161" s="154"/>
      <c r="F161" s="154"/>
      <c r="G161" s="154"/>
      <c r="H161" s="154"/>
      <c r="I161" s="154"/>
      <c r="J161" s="154"/>
      <c r="K161" s="154"/>
      <c r="L161" s="154"/>
      <c r="M161" s="154"/>
      <c r="N161" s="154"/>
      <c r="O161" s="154"/>
      <c r="P161" s="154">
        <f t="shared" si="34"/>
        <v>0</v>
      </c>
    </row>
    <row r="162" spans="1:16" s="85" customFormat="1" x14ac:dyDescent="0.25">
      <c r="A162" s="97">
        <v>2201031222</v>
      </c>
      <c r="B162" s="96" t="s">
        <v>216</v>
      </c>
      <c r="C162" s="92" t="s">
        <v>153</v>
      </c>
      <c r="D162" s="154"/>
      <c r="E162" s="154"/>
      <c r="F162" s="154"/>
      <c r="G162" s="154"/>
      <c r="H162" s="154"/>
      <c r="I162" s="154"/>
      <c r="J162" s="154"/>
      <c r="K162" s="154"/>
      <c r="L162" s="154"/>
      <c r="M162" s="154"/>
      <c r="N162" s="154"/>
      <c r="O162" s="154"/>
      <c r="P162" s="154">
        <f t="shared" si="34"/>
        <v>0</v>
      </c>
    </row>
    <row r="163" spans="1:16" s="85" customFormat="1" x14ac:dyDescent="0.25">
      <c r="A163" s="97">
        <v>2201031230</v>
      </c>
      <c r="B163" s="105" t="s">
        <v>642</v>
      </c>
      <c r="C163" s="95" t="s">
        <v>151</v>
      </c>
      <c r="D163" s="154">
        <f>D164+D165</f>
        <v>0</v>
      </c>
      <c r="E163" s="154">
        <f t="shared" ref="E163:O163" si="42">E164+E165</f>
        <v>0</v>
      </c>
      <c r="F163" s="154">
        <f t="shared" si="42"/>
        <v>0</v>
      </c>
      <c r="G163" s="154">
        <f t="shared" si="42"/>
        <v>0</v>
      </c>
      <c r="H163" s="154">
        <f t="shared" si="42"/>
        <v>0</v>
      </c>
      <c r="I163" s="154">
        <f t="shared" si="42"/>
        <v>0</v>
      </c>
      <c r="J163" s="154">
        <f t="shared" si="42"/>
        <v>0</v>
      </c>
      <c r="K163" s="154">
        <f t="shared" si="42"/>
        <v>0</v>
      </c>
      <c r="L163" s="154">
        <f t="shared" si="42"/>
        <v>0</v>
      </c>
      <c r="M163" s="154">
        <f t="shared" si="42"/>
        <v>0</v>
      </c>
      <c r="N163" s="154">
        <f t="shared" si="42"/>
        <v>0</v>
      </c>
      <c r="O163" s="154">
        <f t="shared" si="42"/>
        <v>0</v>
      </c>
      <c r="P163" s="154">
        <f t="shared" si="34"/>
        <v>0</v>
      </c>
    </row>
    <row r="164" spans="1:16" s="85" customFormat="1" x14ac:dyDescent="0.25">
      <c r="A164" s="97">
        <v>2201031231</v>
      </c>
      <c r="B164" s="96" t="s">
        <v>217</v>
      </c>
      <c r="C164" s="92" t="s">
        <v>153</v>
      </c>
      <c r="D164" s="154"/>
      <c r="E164" s="154"/>
      <c r="F164" s="154"/>
      <c r="G164" s="154"/>
      <c r="H164" s="154"/>
      <c r="I164" s="154"/>
      <c r="J164" s="154"/>
      <c r="K164" s="154"/>
      <c r="L164" s="154"/>
      <c r="M164" s="154"/>
      <c r="N164" s="154"/>
      <c r="O164" s="154"/>
      <c r="P164" s="154">
        <f t="shared" si="34"/>
        <v>0</v>
      </c>
    </row>
    <row r="165" spans="1:16" s="85" customFormat="1" x14ac:dyDescent="0.25">
      <c r="A165" s="97">
        <v>2201031232</v>
      </c>
      <c r="B165" s="96" t="s">
        <v>218</v>
      </c>
      <c r="C165" s="92" t="s">
        <v>153</v>
      </c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  <c r="N165" s="154"/>
      <c r="O165" s="154"/>
      <c r="P165" s="154">
        <f t="shared" si="34"/>
        <v>0</v>
      </c>
    </row>
    <row r="166" spans="1:16" s="85" customFormat="1" x14ac:dyDescent="0.25">
      <c r="A166" s="97">
        <v>2201031290</v>
      </c>
      <c r="B166" s="105" t="s">
        <v>643</v>
      </c>
      <c r="C166" s="95" t="s">
        <v>151</v>
      </c>
      <c r="D166" s="154"/>
      <c r="E166" s="154"/>
      <c r="F166" s="154"/>
      <c r="G166" s="154"/>
      <c r="H166" s="154"/>
      <c r="I166" s="154"/>
      <c r="J166" s="154"/>
      <c r="K166" s="154"/>
      <c r="L166" s="154"/>
      <c r="M166" s="154"/>
      <c r="N166" s="154"/>
      <c r="O166" s="154"/>
      <c r="P166" s="154">
        <f t="shared" si="34"/>
        <v>0</v>
      </c>
    </row>
    <row r="167" spans="1:16" s="85" customFormat="1" x14ac:dyDescent="0.25">
      <c r="A167" s="106">
        <v>2201031400</v>
      </c>
      <c r="B167" s="83" t="s">
        <v>219</v>
      </c>
      <c r="C167" s="95" t="s">
        <v>151</v>
      </c>
      <c r="D167" s="154"/>
      <c r="E167" s="154"/>
      <c r="F167" s="154"/>
      <c r="G167" s="154"/>
      <c r="H167" s="154"/>
      <c r="I167" s="154"/>
      <c r="J167" s="154"/>
      <c r="K167" s="154"/>
      <c r="L167" s="154"/>
      <c r="M167" s="154"/>
      <c r="N167" s="154"/>
      <c r="O167" s="154"/>
      <c r="P167" s="154">
        <f t="shared" si="34"/>
        <v>0</v>
      </c>
    </row>
    <row r="168" spans="1:16" s="85" customFormat="1" x14ac:dyDescent="0.25">
      <c r="A168" s="106">
        <v>2201031900</v>
      </c>
      <c r="B168" s="83" t="s">
        <v>220</v>
      </c>
      <c r="C168" s="95" t="s">
        <v>151</v>
      </c>
      <c r="D168" s="154"/>
      <c r="E168" s="154"/>
      <c r="F168" s="154"/>
      <c r="G168" s="154"/>
      <c r="H168" s="154"/>
      <c r="I168" s="154"/>
      <c r="J168" s="154"/>
      <c r="K168" s="154"/>
      <c r="L168" s="154"/>
      <c r="M168" s="154"/>
      <c r="N168" s="154"/>
      <c r="O168" s="154"/>
      <c r="P168" s="154">
        <f t="shared" si="34"/>
        <v>0</v>
      </c>
    </row>
    <row r="169" spans="1:16" s="85" customFormat="1" x14ac:dyDescent="0.25">
      <c r="A169" s="106">
        <v>2201039000</v>
      </c>
      <c r="B169" s="83" t="s">
        <v>221</v>
      </c>
      <c r="C169" s="95" t="s">
        <v>151</v>
      </c>
      <c r="D169" s="154"/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O169" s="154"/>
      <c r="P169" s="154">
        <f t="shared" si="34"/>
        <v>0</v>
      </c>
    </row>
    <row r="170" spans="1:16" s="85" customFormat="1" x14ac:dyDescent="0.25">
      <c r="A170" s="106">
        <v>2201040000</v>
      </c>
      <c r="B170" s="83" t="s">
        <v>222</v>
      </c>
      <c r="C170" s="95" t="s">
        <v>151</v>
      </c>
      <c r="D170" s="154">
        <f>D171+D172</f>
        <v>0</v>
      </c>
      <c r="E170" s="154">
        <f t="shared" ref="E170:O170" si="43">E171+E172</f>
        <v>0</v>
      </c>
      <c r="F170" s="154">
        <f t="shared" si="43"/>
        <v>0</v>
      </c>
      <c r="G170" s="154">
        <f t="shared" si="43"/>
        <v>0</v>
      </c>
      <c r="H170" s="154">
        <f t="shared" si="43"/>
        <v>0</v>
      </c>
      <c r="I170" s="154">
        <f t="shared" si="43"/>
        <v>0</v>
      </c>
      <c r="J170" s="154">
        <f t="shared" si="43"/>
        <v>0</v>
      </c>
      <c r="K170" s="154">
        <f t="shared" si="43"/>
        <v>0</v>
      </c>
      <c r="L170" s="154">
        <f t="shared" si="43"/>
        <v>0</v>
      </c>
      <c r="M170" s="154">
        <f t="shared" si="43"/>
        <v>0</v>
      </c>
      <c r="N170" s="154">
        <f t="shared" si="43"/>
        <v>0</v>
      </c>
      <c r="O170" s="154">
        <f t="shared" si="43"/>
        <v>0</v>
      </c>
      <c r="P170" s="154">
        <f t="shared" si="34"/>
        <v>0</v>
      </c>
    </row>
    <row r="171" spans="1:16" s="85" customFormat="1" x14ac:dyDescent="0.25">
      <c r="A171" s="106">
        <v>2201040100</v>
      </c>
      <c r="B171" s="105" t="s">
        <v>223</v>
      </c>
      <c r="C171" s="92" t="s">
        <v>153</v>
      </c>
      <c r="D171" s="154"/>
      <c r="E171" s="154"/>
      <c r="F171" s="154"/>
      <c r="G171" s="154"/>
      <c r="H171" s="154"/>
      <c r="I171" s="154"/>
      <c r="J171" s="154"/>
      <c r="K171" s="154"/>
      <c r="L171" s="154"/>
      <c r="M171" s="154"/>
      <c r="N171" s="154"/>
      <c r="O171" s="154"/>
      <c r="P171" s="154">
        <f t="shared" si="34"/>
        <v>0</v>
      </c>
    </row>
    <row r="172" spans="1:16" s="85" customFormat="1" x14ac:dyDescent="0.25">
      <c r="A172" s="106">
        <v>2201040200</v>
      </c>
      <c r="B172" s="107" t="s">
        <v>224</v>
      </c>
      <c r="C172" s="92" t="s">
        <v>153</v>
      </c>
      <c r="D172" s="154"/>
      <c r="E172" s="154"/>
      <c r="F172" s="154"/>
      <c r="G172" s="154"/>
      <c r="H172" s="154"/>
      <c r="I172" s="154"/>
      <c r="J172" s="154"/>
      <c r="K172" s="154"/>
      <c r="L172" s="154"/>
      <c r="M172" s="154"/>
      <c r="N172" s="154"/>
      <c r="O172" s="154"/>
      <c r="P172" s="154">
        <f t="shared" si="34"/>
        <v>0</v>
      </c>
    </row>
    <row r="173" spans="1:16" s="85" customFormat="1" x14ac:dyDescent="0.25">
      <c r="A173" s="106">
        <v>2201050000</v>
      </c>
      <c r="B173" s="83" t="s">
        <v>225</v>
      </c>
      <c r="C173" s="95" t="s">
        <v>151</v>
      </c>
      <c r="D173" s="154"/>
      <c r="E173" s="154"/>
      <c r="F173" s="154"/>
      <c r="G173" s="154"/>
      <c r="H173" s="154"/>
      <c r="I173" s="154"/>
      <c r="J173" s="154"/>
      <c r="K173" s="154"/>
      <c r="L173" s="154"/>
      <c r="M173" s="154"/>
      <c r="N173" s="154"/>
      <c r="O173" s="154"/>
      <c r="P173" s="154">
        <f t="shared" si="34"/>
        <v>0</v>
      </c>
    </row>
    <row r="174" spans="1:16" s="85" customFormat="1" x14ac:dyDescent="0.25">
      <c r="A174" s="106">
        <v>2201060000</v>
      </c>
      <c r="B174" s="83" t="s">
        <v>226</v>
      </c>
      <c r="C174" s="95" t="s">
        <v>151</v>
      </c>
      <c r="D174" s="154"/>
      <c r="E174" s="154"/>
      <c r="F174" s="154"/>
      <c r="G174" s="154"/>
      <c r="H174" s="154"/>
      <c r="I174" s="154"/>
      <c r="J174" s="154"/>
      <c r="K174" s="154"/>
      <c r="L174" s="154"/>
      <c r="M174" s="154"/>
      <c r="N174" s="154"/>
      <c r="O174" s="154"/>
      <c r="P174" s="154">
        <f t="shared" si="34"/>
        <v>0</v>
      </c>
    </row>
    <row r="175" spans="1:16" s="85" customFormat="1" x14ac:dyDescent="0.25">
      <c r="A175" s="106">
        <v>2201070000</v>
      </c>
      <c r="B175" s="83" t="s">
        <v>227</v>
      </c>
      <c r="C175" s="95" t="s">
        <v>151</v>
      </c>
      <c r="D175" s="154">
        <f>D176+D177</f>
        <v>0</v>
      </c>
      <c r="E175" s="154">
        <f t="shared" ref="E175:O175" si="44">E176+E177</f>
        <v>0</v>
      </c>
      <c r="F175" s="154">
        <f t="shared" si="44"/>
        <v>0</v>
      </c>
      <c r="G175" s="154">
        <f t="shared" si="44"/>
        <v>0</v>
      </c>
      <c r="H175" s="154">
        <f t="shared" si="44"/>
        <v>0</v>
      </c>
      <c r="I175" s="154">
        <f t="shared" si="44"/>
        <v>0</v>
      </c>
      <c r="J175" s="154">
        <f t="shared" si="44"/>
        <v>0</v>
      </c>
      <c r="K175" s="154">
        <f t="shared" si="44"/>
        <v>0</v>
      </c>
      <c r="L175" s="154">
        <f t="shared" si="44"/>
        <v>0</v>
      </c>
      <c r="M175" s="154">
        <f t="shared" si="44"/>
        <v>0</v>
      </c>
      <c r="N175" s="154">
        <f t="shared" si="44"/>
        <v>0</v>
      </c>
      <c r="O175" s="154">
        <f t="shared" si="44"/>
        <v>0</v>
      </c>
      <c r="P175" s="154">
        <f t="shared" si="34"/>
        <v>0</v>
      </c>
    </row>
    <row r="176" spans="1:16" s="85" customFormat="1" x14ac:dyDescent="0.25">
      <c r="A176" s="106">
        <v>2201070100</v>
      </c>
      <c r="B176" s="105" t="s">
        <v>158</v>
      </c>
      <c r="C176" s="92" t="s">
        <v>153</v>
      </c>
      <c r="D176" s="154"/>
      <c r="E176" s="154"/>
      <c r="F176" s="154"/>
      <c r="G176" s="154"/>
      <c r="H176" s="154"/>
      <c r="I176" s="154"/>
      <c r="J176" s="154"/>
      <c r="K176" s="154"/>
      <c r="L176" s="154"/>
      <c r="M176" s="154"/>
      <c r="N176" s="154"/>
      <c r="O176" s="154"/>
      <c r="P176" s="154">
        <f t="shared" si="34"/>
        <v>0</v>
      </c>
    </row>
    <row r="177" spans="1:16" s="85" customFormat="1" x14ac:dyDescent="0.25">
      <c r="A177" s="106">
        <v>2201079000</v>
      </c>
      <c r="B177" s="105" t="s">
        <v>228</v>
      </c>
      <c r="C177" s="92" t="s">
        <v>153</v>
      </c>
      <c r="D177" s="154"/>
      <c r="E177" s="154"/>
      <c r="F177" s="154"/>
      <c r="G177" s="154"/>
      <c r="H177" s="154"/>
      <c r="I177" s="154"/>
      <c r="J177" s="154"/>
      <c r="K177" s="154"/>
      <c r="L177" s="154"/>
      <c r="M177" s="154"/>
      <c r="N177" s="154"/>
      <c r="O177" s="154"/>
      <c r="P177" s="154">
        <f t="shared" si="34"/>
        <v>0</v>
      </c>
    </row>
    <row r="178" spans="1:16" s="85" customFormat="1" x14ac:dyDescent="0.25">
      <c r="A178" s="106">
        <v>2201080000</v>
      </c>
      <c r="B178" s="83" t="s">
        <v>229</v>
      </c>
      <c r="C178" s="95" t="s">
        <v>151</v>
      </c>
      <c r="D178" s="154"/>
      <c r="E178" s="154"/>
      <c r="F178" s="154"/>
      <c r="G178" s="154"/>
      <c r="H178" s="154"/>
      <c r="I178" s="154"/>
      <c r="J178" s="154"/>
      <c r="K178" s="154"/>
      <c r="L178" s="154"/>
      <c r="M178" s="154"/>
      <c r="N178" s="154"/>
      <c r="O178" s="154"/>
      <c r="P178" s="154">
        <f t="shared" si="34"/>
        <v>0</v>
      </c>
    </row>
    <row r="179" spans="1:16" s="85" customFormat="1" x14ac:dyDescent="0.25">
      <c r="A179" s="106">
        <v>2201900000</v>
      </c>
      <c r="B179" s="83" t="s">
        <v>230</v>
      </c>
      <c r="C179" s="95" t="s">
        <v>151</v>
      </c>
      <c r="D179" s="154"/>
      <c r="E179" s="154"/>
      <c r="F179" s="154"/>
      <c r="G179" s="154"/>
      <c r="H179" s="154"/>
      <c r="I179" s="154"/>
      <c r="J179" s="154"/>
      <c r="K179" s="154"/>
      <c r="L179" s="154"/>
      <c r="M179" s="154"/>
      <c r="N179" s="154"/>
      <c r="O179" s="154"/>
      <c r="P179" s="154">
        <f t="shared" si="34"/>
        <v>0</v>
      </c>
    </row>
    <row r="180" spans="1:16" s="85" customFormat="1" x14ac:dyDescent="0.25">
      <c r="A180" s="106">
        <v>2202000000</v>
      </c>
      <c r="B180" s="83" t="s">
        <v>231</v>
      </c>
      <c r="C180" s="95" t="s">
        <v>151</v>
      </c>
      <c r="D180" s="154">
        <f>D181+D186+D190+D194</f>
        <v>0</v>
      </c>
      <c r="E180" s="154">
        <f t="shared" ref="E180:O180" si="45">E181+E186+E190+E194</f>
        <v>0</v>
      </c>
      <c r="F180" s="154">
        <f t="shared" si="45"/>
        <v>0</v>
      </c>
      <c r="G180" s="154">
        <f t="shared" si="45"/>
        <v>0</v>
      </c>
      <c r="H180" s="154">
        <f t="shared" si="45"/>
        <v>0</v>
      </c>
      <c r="I180" s="154">
        <f t="shared" si="45"/>
        <v>0</v>
      </c>
      <c r="J180" s="154">
        <f t="shared" si="45"/>
        <v>0</v>
      </c>
      <c r="K180" s="154">
        <f t="shared" si="45"/>
        <v>0</v>
      </c>
      <c r="L180" s="154">
        <f t="shared" si="45"/>
        <v>0</v>
      </c>
      <c r="M180" s="154">
        <f t="shared" si="45"/>
        <v>0</v>
      </c>
      <c r="N180" s="154">
        <f t="shared" si="45"/>
        <v>0</v>
      </c>
      <c r="O180" s="154">
        <f t="shared" si="45"/>
        <v>0</v>
      </c>
      <c r="P180" s="154">
        <f t="shared" si="34"/>
        <v>0</v>
      </c>
    </row>
    <row r="181" spans="1:16" s="85" customFormat="1" x14ac:dyDescent="0.25">
      <c r="A181" s="106">
        <v>2202010000</v>
      </c>
      <c r="B181" s="83" t="s">
        <v>232</v>
      </c>
      <c r="C181" s="95" t="s">
        <v>151</v>
      </c>
      <c r="D181" s="154">
        <f>D182+D183+D184+D185</f>
        <v>0</v>
      </c>
      <c r="E181" s="154">
        <f t="shared" ref="E181:O181" si="46">E182+E183+E184+E185</f>
        <v>0</v>
      </c>
      <c r="F181" s="154">
        <f t="shared" si="46"/>
        <v>0</v>
      </c>
      <c r="G181" s="154">
        <f t="shared" si="46"/>
        <v>0</v>
      </c>
      <c r="H181" s="154">
        <f t="shared" si="46"/>
        <v>0</v>
      </c>
      <c r="I181" s="154">
        <f t="shared" si="46"/>
        <v>0</v>
      </c>
      <c r="J181" s="154">
        <f t="shared" si="46"/>
        <v>0</v>
      </c>
      <c r="K181" s="154">
        <f t="shared" si="46"/>
        <v>0</v>
      </c>
      <c r="L181" s="154">
        <f t="shared" si="46"/>
        <v>0</v>
      </c>
      <c r="M181" s="154">
        <f t="shared" si="46"/>
        <v>0</v>
      </c>
      <c r="N181" s="154">
        <f t="shared" si="46"/>
        <v>0</v>
      </c>
      <c r="O181" s="154">
        <f t="shared" si="46"/>
        <v>0</v>
      </c>
      <c r="P181" s="154">
        <f t="shared" si="34"/>
        <v>0</v>
      </c>
    </row>
    <row r="182" spans="1:16" s="85" customFormat="1" x14ac:dyDescent="0.25">
      <c r="A182" s="106">
        <v>2202010100</v>
      </c>
      <c r="B182" s="105" t="s">
        <v>233</v>
      </c>
      <c r="C182" s="92" t="s">
        <v>153</v>
      </c>
      <c r="D182" s="154"/>
      <c r="E182" s="154"/>
      <c r="F182" s="154"/>
      <c r="G182" s="154"/>
      <c r="H182" s="154"/>
      <c r="I182" s="154"/>
      <c r="J182" s="154"/>
      <c r="K182" s="154"/>
      <c r="L182" s="154"/>
      <c r="M182" s="154"/>
      <c r="N182" s="154"/>
      <c r="O182" s="154"/>
      <c r="P182" s="154">
        <f t="shared" si="34"/>
        <v>0</v>
      </c>
    </row>
    <row r="183" spans="1:16" s="85" customFormat="1" x14ac:dyDescent="0.25">
      <c r="A183" s="106">
        <v>2202010200</v>
      </c>
      <c r="B183" s="105" t="s">
        <v>234</v>
      </c>
      <c r="C183" s="92" t="s">
        <v>153</v>
      </c>
      <c r="D183" s="154"/>
      <c r="E183" s="154"/>
      <c r="F183" s="154"/>
      <c r="G183" s="154"/>
      <c r="H183" s="154"/>
      <c r="I183" s="154"/>
      <c r="J183" s="154"/>
      <c r="K183" s="154"/>
      <c r="L183" s="154"/>
      <c r="M183" s="154"/>
      <c r="N183" s="154"/>
      <c r="O183" s="154"/>
      <c r="P183" s="154">
        <f t="shared" si="34"/>
        <v>0</v>
      </c>
    </row>
    <row r="184" spans="1:16" s="85" customFormat="1" x14ac:dyDescent="0.25">
      <c r="A184" s="106">
        <v>2202010300</v>
      </c>
      <c r="B184" s="105" t="s">
        <v>235</v>
      </c>
      <c r="C184" s="92" t="s">
        <v>153</v>
      </c>
      <c r="D184" s="154"/>
      <c r="E184" s="154"/>
      <c r="F184" s="154"/>
      <c r="G184" s="154"/>
      <c r="H184" s="154"/>
      <c r="I184" s="154"/>
      <c r="J184" s="154"/>
      <c r="K184" s="154"/>
      <c r="L184" s="154"/>
      <c r="M184" s="154"/>
      <c r="N184" s="154"/>
      <c r="O184" s="154"/>
      <c r="P184" s="154">
        <f t="shared" si="34"/>
        <v>0</v>
      </c>
    </row>
    <row r="185" spans="1:16" s="85" customFormat="1" x14ac:dyDescent="0.25">
      <c r="A185" s="106">
        <v>2202010400</v>
      </c>
      <c r="B185" s="105" t="s">
        <v>236</v>
      </c>
      <c r="C185" s="92" t="s">
        <v>153</v>
      </c>
      <c r="D185" s="154"/>
      <c r="E185" s="154"/>
      <c r="F185" s="154"/>
      <c r="G185" s="154"/>
      <c r="H185" s="154"/>
      <c r="I185" s="154"/>
      <c r="J185" s="154"/>
      <c r="K185" s="154"/>
      <c r="L185" s="154"/>
      <c r="M185" s="154"/>
      <c r="N185" s="154"/>
      <c r="O185" s="154"/>
      <c r="P185" s="154">
        <f t="shared" si="34"/>
        <v>0</v>
      </c>
    </row>
    <row r="186" spans="1:16" s="85" customFormat="1" x14ac:dyDescent="0.25">
      <c r="A186" s="106">
        <v>2202020000</v>
      </c>
      <c r="B186" s="83" t="s">
        <v>200</v>
      </c>
      <c r="C186" s="95" t="s">
        <v>151</v>
      </c>
      <c r="D186" s="154">
        <f>D187+D188+D189</f>
        <v>0</v>
      </c>
      <c r="E186" s="154">
        <f t="shared" ref="E186:O186" si="47">E187+E188+E189</f>
        <v>0</v>
      </c>
      <c r="F186" s="154">
        <f t="shared" si="47"/>
        <v>0</v>
      </c>
      <c r="G186" s="154">
        <f t="shared" si="47"/>
        <v>0</v>
      </c>
      <c r="H186" s="154">
        <f t="shared" si="47"/>
        <v>0</v>
      </c>
      <c r="I186" s="154">
        <f t="shared" si="47"/>
        <v>0</v>
      </c>
      <c r="J186" s="154">
        <f t="shared" si="47"/>
        <v>0</v>
      </c>
      <c r="K186" s="154">
        <f t="shared" si="47"/>
        <v>0</v>
      </c>
      <c r="L186" s="154">
        <f t="shared" si="47"/>
        <v>0</v>
      </c>
      <c r="M186" s="154">
        <f t="shared" si="47"/>
        <v>0</v>
      </c>
      <c r="N186" s="154">
        <f t="shared" si="47"/>
        <v>0</v>
      </c>
      <c r="O186" s="154">
        <f t="shared" si="47"/>
        <v>0</v>
      </c>
      <c r="P186" s="154">
        <f t="shared" si="34"/>
        <v>0</v>
      </c>
    </row>
    <row r="187" spans="1:16" s="85" customFormat="1" x14ac:dyDescent="0.25">
      <c r="A187" s="106">
        <v>2202020100</v>
      </c>
      <c r="B187" s="105" t="s">
        <v>237</v>
      </c>
      <c r="C187" s="92" t="s">
        <v>153</v>
      </c>
      <c r="D187" s="154"/>
      <c r="E187" s="154"/>
      <c r="F187" s="154"/>
      <c r="G187" s="154"/>
      <c r="H187" s="154"/>
      <c r="I187" s="154"/>
      <c r="J187" s="154"/>
      <c r="K187" s="154"/>
      <c r="L187" s="154"/>
      <c r="M187" s="154"/>
      <c r="N187" s="154"/>
      <c r="O187" s="154"/>
      <c r="P187" s="154">
        <f t="shared" si="34"/>
        <v>0</v>
      </c>
    </row>
    <row r="188" spans="1:16" s="85" customFormat="1" x14ac:dyDescent="0.25">
      <c r="A188" s="106">
        <v>2202020200</v>
      </c>
      <c r="B188" s="105" t="s">
        <v>238</v>
      </c>
      <c r="C188" s="92" t="s">
        <v>153</v>
      </c>
      <c r="D188" s="154"/>
      <c r="E188" s="154"/>
      <c r="F188" s="154"/>
      <c r="G188" s="154"/>
      <c r="H188" s="154"/>
      <c r="I188" s="154"/>
      <c r="J188" s="154"/>
      <c r="K188" s="154"/>
      <c r="L188" s="154"/>
      <c r="M188" s="154"/>
      <c r="N188" s="154"/>
      <c r="O188" s="154"/>
      <c r="P188" s="154">
        <f t="shared" si="34"/>
        <v>0</v>
      </c>
    </row>
    <row r="189" spans="1:16" s="85" customFormat="1" x14ac:dyDescent="0.25">
      <c r="A189" s="106">
        <v>2202029000</v>
      </c>
      <c r="B189" s="105" t="s">
        <v>239</v>
      </c>
      <c r="C189" s="92" t="s">
        <v>153</v>
      </c>
      <c r="D189" s="154"/>
      <c r="E189" s="154"/>
      <c r="F189" s="154"/>
      <c r="G189" s="154"/>
      <c r="H189" s="154"/>
      <c r="I189" s="154"/>
      <c r="J189" s="154"/>
      <c r="K189" s="154"/>
      <c r="L189" s="154"/>
      <c r="M189" s="154"/>
      <c r="N189" s="154"/>
      <c r="O189" s="154"/>
      <c r="P189" s="154">
        <f t="shared" si="34"/>
        <v>0</v>
      </c>
    </row>
    <row r="190" spans="1:16" s="85" customFormat="1" x14ac:dyDescent="0.25">
      <c r="A190" s="106">
        <v>2202030000</v>
      </c>
      <c r="B190" s="83" t="s">
        <v>240</v>
      </c>
      <c r="C190" s="95" t="s">
        <v>151</v>
      </c>
      <c r="D190" s="154">
        <f>D191+D192+D193</f>
        <v>0</v>
      </c>
      <c r="E190" s="154">
        <f t="shared" ref="E190:O190" si="48">E191+E192+E193</f>
        <v>0</v>
      </c>
      <c r="F190" s="154">
        <f t="shared" si="48"/>
        <v>0</v>
      </c>
      <c r="G190" s="154">
        <f t="shared" si="48"/>
        <v>0</v>
      </c>
      <c r="H190" s="154">
        <f t="shared" si="48"/>
        <v>0</v>
      </c>
      <c r="I190" s="154">
        <f t="shared" si="48"/>
        <v>0</v>
      </c>
      <c r="J190" s="154">
        <f t="shared" si="48"/>
        <v>0</v>
      </c>
      <c r="K190" s="154">
        <f t="shared" si="48"/>
        <v>0</v>
      </c>
      <c r="L190" s="154">
        <f t="shared" si="48"/>
        <v>0</v>
      </c>
      <c r="M190" s="154">
        <f t="shared" si="48"/>
        <v>0</v>
      </c>
      <c r="N190" s="154">
        <f t="shared" si="48"/>
        <v>0</v>
      </c>
      <c r="O190" s="154">
        <f t="shared" si="48"/>
        <v>0</v>
      </c>
      <c r="P190" s="154">
        <f t="shared" si="34"/>
        <v>0</v>
      </c>
    </row>
    <row r="191" spans="1:16" s="85" customFormat="1" x14ac:dyDescent="0.25">
      <c r="A191" s="106">
        <v>2202030100</v>
      </c>
      <c r="B191" s="107" t="s">
        <v>241</v>
      </c>
      <c r="C191" s="92" t="s">
        <v>153</v>
      </c>
      <c r="D191" s="154"/>
      <c r="E191" s="154"/>
      <c r="F191" s="154"/>
      <c r="G191" s="154"/>
      <c r="H191" s="154"/>
      <c r="I191" s="154"/>
      <c r="J191" s="154"/>
      <c r="K191" s="154"/>
      <c r="L191" s="154"/>
      <c r="M191" s="154"/>
      <c r="N191" s="154"/>
      <c r="O191" s="154"/>
      <c r="P191" s="154">
        <f t="shared" si="34"/>
        <v>0</v>
      </c>
    </row>
    <row r="192" spans="1:16" s="85" customFormat="1" x14ac:dyDescent="0.25">
      <c r="A192" s="106">
        <v>2202030200</v>
      </c>
      <c r="B192" s="105" t="s">
        <v>242</v>
      </c>
      <c r="C192" s="92" t="s">
        <v>153</v>
      </c>
      <c r="D192" s="154"/>
      <c r="E192" s="154"/>
      <c r="F192" s="154"/>
      <c r="G192" s="154"/>
      <c r="H192" s="154"/>
      <c r="I192" s="154"/>
      <c r="J192" s="154"/>
      <c r="K192" s="154"/>
      <c r="L192" s="154"/>
      <c r="M192" s="154"/>
      <c r="N192" s="154"/>
      <c r="O192" s="154"/>
      <c r="P192" s="154">
        <f t="shared" si="34"/>
        <v>0</v>
      </c>
    </row>
    <row r="193" spans="1:16" s="85" customFormat="1" x14ac:dyDescent="0.25">
      <c r="A193" s="106">
        <v>2202039000</v>
      </c>
      <c r="B193" s="105" t="s">
        <v>199</v>
      </c>
      <c r="C193" s="92" t="s">
        <v>153</v>
      </c>
      <c r="D193" s="154"/>
      <c r="E193" s="154"/>
      <c r="F193" s="154"/>
      <c r="G193" s="154"/>
      <c r="H193" s="154"/>
      <c r="I193" s="154"/>
      <c r="J193" s="154"/>
      <c r="K193" s="154"/>
      <c r="L193" s="154"/>
      <c r="M193" s="154"/>
      <c r="N193" s="154"/>
      <c r="O193" s="154"/>
      <c r="P193" s="154">
        <f t="shared" si="34"/>
        <v>0</v>
      </c>
    </row>
    <row r="194" spans="1:16" s="85" customFormat="1" x14ac:dyDescent="0.25">
      <c r="A194" s="106">
        <v>2202900000</v>
      </c>
      <c r="B194" s="83" t="s">
        <v>243</v>
      </c>
      <c r="C194" s="95" t="s">
        <v>151</v>
      </c>
      <c r="D194" s="154"/>
      <c r="E194" s="154"/>
      <c r="F194" s="154"/>
      <c r="G194" s="154"/>
      <c r="H194" s="154"/>
      <c r="I194" s="154"/>
      <c r="J194" s="154"/>
      <c r="K194" s="154"/>
      <c r="L194" s="154"/>
      <c r="M194" s="154"/>
      <c r="N194" s="154"/>
      <c r="O194" s="154"/>
      <c r="P194" s="154">
        <f t="shared" si="34"/>
        <v>0</v>
      </c>
    </row>
    <row r="195" spans="1:16" s="85" customFormat="1" x14ac:dyDescent="0.25">
      <c r="A195" s="106">
        <v>2203000000</v>
      </c>
      <c r="B195" s="83" t="s">
        <v>244</v>
      </c>
      <c r="C195" s="95" t="s">
        <v>151</v>
      </c>
      <c r="D195" s="154">
        <f>D196+D199+D200+D201+D202</f>
        <v>0</v>
      </c>
      <c r="E195" s="154">
        <f t="shared" ref="E195:O195" si="49">E196+E199+E200+E201+E202</f>
        <v>0</v>
      </c>
      <c r="F195" s="154">
        <f t="shared" si="49"/>
        <v>0</v>
      </c>
      <c r="G195" s="154">
        <f t="shared" si="49"/>
        <v>0</v>
      </c>
      <c r="H195" s="154">
        <f t="shared" si="49"/>
        <v>0</v>
      </c>
      <c r="I195" s="154">
        <f t="shared" si="49"/>
        <v>0</v>
      </c>
      <c r="J195" s="154">
        <f t="shared" si="49"/>
        <v>0</v>
      </c>
      <c r="K195" s="154">
        <f t="shared" si="49"/>
        <v>0</v>
      </c>
      <c r="L195" s="154">
        <f t="shared" si="49"/>
        <v>0</v>
      </c>
      <c r="M195" s="154">
        <f t="shared" si="49"/>
        <v>0</v>
      </c>
      <c r="N195" s="154">
        <f t="shared" si="49"/>
        <v>0</v>
      </c>
      <c r="O195" s="154">
        <f t="shared" si="49"/>
        <v>0</v>
      </c>
      <c r="P195" s="154">
        <f t="shared" si="34"/>
        <v>0</v>
      </c>
    </row>
    <row r="196" spans="1:16" s="85" customFormat="1" x14ac:dyDescent="0.25">
      <c r="A196" s="106">
        <v>2203010000</v>
      </c>
      <c r="B196" s="83" t="s">
        <v>245</v>
      </c>
      <c r="C196" s="95" t="s">
        <v>151</v>
      </c>
      <c r="D196" s="154">
        <f>D197+D198</f>
        <v>0</v>
      </c>
      <c r="E196" s="154">
        <f t="shared" ref="E196:O196" si="50">E197+E198</f>
        <v>0</v>
      </c>
      <c r="F196" s="154">
        <f t="shared" si="50"/>
        <v>0</v>
      </c>
      <c r="G196" s="154">
        <f t="shared" si="50"/>
        <v>0</v>
      </c>
      <c r="H196" s="154">
        <f t="shared" si="50"/>
        <v>0</v>
      </c>
      <c r="I196" s="154">
        <f t="shared" si="50"/>
        <v>0</v>
      </c>
      <c r="J196" s="154">
        <f t="shared" si="50"/>
        <v>0</v>
      </c>
      <c r="K196" s="154">
        <f t="shared" si="50"/>
        <v>0</v>
      </c>
      <c r="L196" s="154">
        <f t="shared" si="50"/>
        <v>0</v>
      </c>
      <c r="M196" s="154">
        <f t="shared" si="50"/>
        <v>0</v>
      </c>
      <c r="N196" s="154">
        <f t="shared" si="50"/>
        <v>0</v>
      </c>
      <c r="O196" s="154">
        <f t="shared" si="50"/>
        <v>0</v>
      </c>
      <c r="P196" s="154">
        <f t="shared" si="34"/>
        <v>0</v>
      </c>
    </row>
    <row r="197" spans="1:16" s="85" customFormat="1" x14ac:dyDescent="0.25">
      <c r="A197" s="106">
        <v>2203010100</v>
      </c>
      <c r="B197" s="105" t="s">
        <v>246</v>
      </c>
      <c r="C197" s="92" t="s">
        <v>153</v>
      </c>
      <c r="D197" s="154"/>
      <c r="E197" s="154"/>
      <c r="F197" s="154"/>
      <c r="G197" s="154"/>
      <c r="H197" s="154"/>
      <c r="I197" s="154"/>
      <c r="J197" s="154"/>
      <c r="K197" s="154"/>
      <c r="L197" s="154"/>
      <c r="M197" s="154"/>
      <c r="N197" s="154"/>
      <c r="O197" s="154"/>
      <c r="P197" s="154">
        <f t="shared" si="34"/>
        <v>0</v>
      </c>
    </row>
    <row r="198" spans="1:16" s="85" customFormat="1" x14ac:dyDescent="0.25">
      <c r="A198" s="106">
        <v>2203010200</v>
      </c>
      <c r="B198" s="105" t="s">
        <v>247</v>
      </c>
      <c r="C198" s="92" t="s">
        <v>153</v>
      </c>
      <c r="D198" s="154"/>
      <c r="E198" s="154"/>
      <c r="F198" s="154"/>
      <c r="G198" s="154"/>
      <c r="H198" s="154"/>
      <c r="I198" s="154"/>
      <c r="J198" s="154"/>
      <c r="K198" s="154"/>
      <c r="L198" s="154"/>
      <c r="M198" s="154"/>
      <c r="N198" s="154"/>
      <c r="O198" s="154"/>
      <c r="P198" s="154">
        <f t="shared" ref="P198:P261" si="51">SUM(D198:O198)</f>
        <v>0</v>
      </c>
    </row>
    <row r="199" spans="1:16" s="85" customFormat="1" x14ac:dyDescent="0.25">
      <c r="A199" s="106">
        <v>2203020000</v>
      </c>
      <c r="B199" s="108" t="s">
        <v>248</v>
      </c>
      <c r="C199" s="95" t="s">
        <v>151</v>
      </c>
      <c r="D199" s="154"/>
      <c r="E199" s="154"/>
      <c r="F199" s="154"/>
      <c r="G199" s="154"/>
      <c r="H199" s="154"/>
      <c r="I199" s="154"/>
      <c r="J199" s="154"/>
      <c r="K199" s="154"/>
      <c r="L199" s="154"/>
      <c r="M199" s="154"/>
      <c r="N199" s="154"/>
      <c r="O199" s="154"/>
      <c r="P199" s="154">
        <f t="shared" si="51"/>
        <v>0</v>
      </c>
    </row>
    <row r="200" spans="1:16" s="85" customFormat="1" x14ac:dyDescent="0.25">
      <c r="A200" s="106">
        <v>2203030000</v>
      </c>
      <c r="B200" s="83" t="s">
        <v>206</v>
      </c>
      <c r="C200" s="95" t="s">
        <v>151</v>
      </c>
      <c r="D200" s="154"/>
      <c r="E200" s="154"/>
      <c r="F200" s="154"/>
      <c r="G200" s="154"/>
      <c r="H200" s="154"/>
      <c r="I200" s="154"/>
      <c r="J200" s="154"/>
      <c r="K200" s="154"/>
      <c r="L200" s="154"/>
      <c r="M200" s="154"/>
      <c r="N200" s="154"/>
      <c r="O200" s="154"/>
      <c r="P200" s="154">
        <f t="shared" si="51"/>
        <v>0</v>
      </c>
    </row>
    <row r="201" spans="1:16" s="85" customFormat="1" x14ac:dyDescent="0.25">
      <c r="A201" s="106">
        <v>2203040000</v>
      </c>
      <c r="B201" s="108" t="s">
        <v>177</v>
      </c>
      <c r="C201" s="95" t="s">
        <v>151</v>
      </c>
      <c r="D201" s="154"/>
      <c r="E201" s="154"/>
      <c r="F201" s="154"/>
      <c r="G201" s="154"/>
      <c r="H201" s="154"/>
      <c r="I201" s="154"/>
      <c r="J201" s="154"/>
      <c r="K201" s="154"/>
      <c r="L201" s="154"/>
      <c r="M201" s="154"/>
      <c r="N201" s="154"/>
      <c r="O201" s="154"/>
      <c r="P201" s="154">
        <f t="shared" si="51"/>
        <v>0</v>
      </c>
    </row>
    <row r="202" spans="1:16" s="85" customFormat="1" x14ac:dyDescent="0.25">
      <c r="A202" s="106">
        <v>2203900000</v>
      </c>
      <c r="B202" s="83" t="s">
        <v>249</v>
      </c>
      <c r="C202" s="95" t="s">
        <v>151</v>
      </c>
      <c r="D202" s="154"/>
      <c r="E202" s="154"/>
      <c r="F202" s="154"/>
      <c r="G202" s="154"/>
      <c r="H202" s="154"/>
      <c r="I202" s="154"/>
      <c r="J202" s="154"/>
      <c r="K202" s="154"/>
      <c r="L202" s="154"/>
      <c r="M202" s="154"/>
      <c r="N202" s="154"/>
      <c r="O202" s="154"/>
      <c r="P202" s="154">
        <f t="shared" si="51"/>
        <v>0</v>
      </c>
    </row>
    <row r="203" spans="1:16" s="85" customFormat="1" x14ac:dyDescent="0.25">
      <c r="A203" s="106">
        <v>2204000000</v>
      </c>
      <c r="B203" s="83" t="s">
        <v>250</v>
      </c>
      <c r="C203" s="95" t="s">
        <v>151</v>
      </c>
      <c r="D203" s="154">
        <f>D204+D207+D208+D211</f>
        <v>0</v>
      </c>
      <c r="E203" s="154">
        <f t="shared" ref="E203:O203" si="52">E204+E207+E208+E211</f>
        <v>0</v>
      </c>
      <c r="F203" s="154">
        <f t="shared" si="52"/>
        <v>0</v>
      </c>
      <c r="G203" s="154">
        <f t="shared" si="52"/>
        <v>0</v>
      </c>
      <c r="H203" s="154">
        <f t="shared" si="52"/>
        <v>0</v>
      </c>
      <c r="I203" s="154">
        <f t="shared" si="52"/>
        <v>0</v>
      </c>
      <c r="J203" s="154">
        <f t="shared" si="52"/>
        <v>0</v>
      </c>
      <c r="K203" s="154">
        <f t="shared" si="52"/>
        <v>0</v>
      </c>
      <c r="L203" s="154">
        <f t="shared" si="52"/>
        <v>0</v>
      </c>
      <c r="M203" s="154">
        <f t="shared" si="52"/>
        <v>0</v>
      </c>
      <c r="N203" s="154">
        <f t="shared" si="52"/>
        <v>0</v>
      </c>
      <c r="O203" s="154">
        <f t="shared" si="52"/>
        <v>0</v>
      </c>
      <c r="P203" s="154">
        <f t="shared" si="51"/>
        <v>0</v>
      </c>
    </row>
    <row r="204" spans="1:16" s="85" customFormat="1" x14ac:dyDescent="0.25">
      <c r="A204" s="106">
        <v>2204010000</v>
      </c>
      <c r="B204" s="83" t="s">
        <v>251</v>
      </c>
      <c r="C204" s="95" t="s">
        <v>151</v>
      </c>
      <c r="D204" s="154">
        <f>D205+D206</f>
        <v>0</v>
      </c>
      <c r="E204" s="154">
        <f t="shared" ref="E204:O204" si="53">E205+E206</f>
        <v>0</v>
      </c>
      <c r="F204" s="154">
        <f t="shared" si="53"/>
        <v>0</v>
      </c>
      <c r="G204" s="154">
        <f t="shared" si="53"/>
        <v>0</v>
      </c>
      <c r="H204" s="154">
        <f t="shared" si="53"/>
        <v>0</v>
      </c>
      <c r="I204" s="154">
        <f t="shared" si="53"/>
        <v>0</v>
      </c>
      <c r="J204" s="154">
        <f t="shared" si="53"/>
        <v>0</v>
      </c>
      <c r="K204" s="154">
        <f t="shared" si="53"/>
        <v>0</v>
      </c>
      <c r="L204" s="154">
        <f t="shared" si="53"/>
        <v>0</v>
      </c>
      <c r="M204" s="154">
        <f t="shared" si="53"/>
        <v>0</v>
      </c>
      <c r="N204" s="154">
        <f t="shared" si="53"/>
        <v>0</v>
      </c>
      <c r="O204" s="154">
        <f t="shared" si="53"/>
        <v>0</v>
      </c>
      <c r="P204" s="154">
        <f t="shared" si="51"/>
        <v>0</v>
      </c>
    </row>
    <row r="205" spans="1:16" s="85" customFormat="1" x14ac:dyDescent="0.25">
      <c r="A205" s="106">
        <v>2204010100</v>
      </c>
      <c r="B205" s="105" t="s">
        <v>158</v>
      </c>
      <c r="C205" s="92" t="s">
        <v>153</v>
      </c>
      <c r="D205" s="154"/>
      <c r="E205" s="154"/>
      <c r="F205" s="154"/>
      <c r="G205" s="154"/>
      <c r="H205" s="154"/>
      <c r="I205" s="154"/>
      <c r="J205" s="154"/>
      <c r="K205" s="154"/>
      <c r="L205" s="154"/>
      <c r="M205" s="154"/>
      <c r="N205" s="154"/>
      <c r="O205" s="154"/>
      <c r="P205" s="154">
        <f t="shared" si="51"/>
        <v>0</v>
      </c>
    </row>
    <row r="206" spans="1:16" s="85" customFormat="1" x14ac:dyDescent="0.25">
      <c r="A206" s="106">
        <v>2204019000</v>
      </c>
      <c r="B206" s="105" t="s">
        <v>252</v>
      </c>
      <c r="C206" s="92" t="s">
        <v>153</v>
      </c>
      <c r="D206" s="154"/>
      <c r="E206" s="154"/>
      <c r="F206" s="154"/>
      <c r="G206" s="154"/>
      <c r="H206" s="154"/>
      <c r="I206" s="154"/>
      <c r="J206" s="154"/>
      <c r="K206" s="154"/>
      <c r="L206" s="154"/>
      <c r="M206" s="154"/>
      <c r="N206" s="154"/>
      <c r="O206" s="154"/>
      <c r="P206" s="154">
        <f t="shared" si="51"/>
        <v>0</v>
      </c>
    </row>
    <row r="207" spans="1:16" s="85" customFormat="1" x14ac:dyDescent="0.25">
      <c r="A207" s="106">
        <v>2204020000</v>
      </c>
      <c r="B207" s="83" t="s">
        <v>253</v>
      </c>
      <c r="C207" s="95" t="s">
        <v>151</v>
      </c>
      <c r="D207" s="154"/>
      <c r="E207" s="154"/>
      <c r="F207" s="154"/>
      <c r="G207" s="154"/>
      <c r="H207" s="154"/>
      <c r="I207" s="154"/>
      <c r="J207" s="154"/>
      <c r="K207" s="154"/>
      <c r="L207" s="154"/>
      <c r="M207" s="154"/>
      <c r="N207" s="154"/>
      <c r="O207" s="154"/>
      <c r="P207" s="154">
        <f t="shared" si="51"/>
        <v>0</v>
      </c>
    </row>
    <row r="208" spans="1:16" s="85" customFormat="1" x14ac:dyDescent="0.25">
      <c r="A208" s="106">
        <v>2204030000</v>
      </c>
      <c r="B208" s="83" t="s">
        <v>254</v>
      </c>
      <c r="C208" s="95" t="s">
        <v>151</v>
      </c>
      <c r="D208" s="154">
        <f>D209+D210</f>
        <v>0</v>
      </c>
      <c r="E208" s="154">
        <f t="shared" ref="E208:O208" si="54">E209+E210</f>
        <v>0</v>
      </c>
      <c r="F208" s="154">
        <f t="shared" si="54"/>
        <v>0</v>
      </c>
      <c r="G208" s="154">
        <f t="shared" si="54"/>
        <v>0</v>
      </c>
      <c r="H208" s="154">
        <f t="shared" si="54"/>
        <v>0</v>
      </c>
      <c r="I208" s="154">
        <f t="shared" si="54"/>
        <v>0</v>
      </c>
      <c r="J208" s="154">
        <f t="shared" si="54"/>
        <v>0</v>
      </c>
      <c r="K208" s="154">
        <f t="shared" si="54"/>
        <v>0</v>
      </c>
      <c r="L208" s="154">
        <f t="shared" si="54"/>
        <v>0</v>
      </c>
      <c r="M208" s="154">
        <f t="shared" si="54"/>
        <v>0</v>
      </c>
      <c r="N208" s="154">
        <f t="shared" si="54"/>
        <v>0</v>
      </c>
      <c r="O208" s="154">
        <f t="shared" si="54"/>
        <v>0</v>
      </c>
      <c r="P208" s="154">
        <f t="shared" si="51"/>
        <v>0</v>
      </c>
    </row>
    <row r="209" spans="1:16" s="85" customFormat="1" x14ac:dyDescent="0.25">
      <c r="A209" s="106">
        <v>2204030100</v>
      </c>
      <c r="B209" s="105" t="s">
        <v>158</v>
      </c>
      <c r="C209" s="92" t="s">
        <v>153</v>
      </c>
      <c r="D209" s="154"/>
      <c r="E209" s="154"/>
      <c r="F209" s="154"/>
      <c r="G209" s="154"/>
      <c r="H209" s="154"/>
      <c r="I209" s="154"/>
      <c r="J209" s="154"/>
      <c r="K209" s="154"/>
      <c r="L209" s="154"/>
      <c r="M209" s="154"/>
      <c r="N209" s="154"/>
      <c r="O209" s="154"/>
      <c r="P209" s="154">
        <f t="shared" si="51"/>
        <v>0</v>
      </c>
    </row>
    <row r="210" spans="1:16" s="85" customFormat="1" x14ac:dyDescent="0.25">
      <c r="A210" s="106">
        <v>2204039000</v>
      </c>
      <c r="B210" s="105" t="s">
        <v>255</v>
      </c>
      <c r="C210" s="92" t="s">
        <v>153</v>
      </c>
      <c r="D210" s="154"/>
      <c r="E210" s="154"/>
      <c r="F210" s="154"/>
      <c r="G210" s="154"/>
      <c r="H210" s="154"/>
      <c r="I210" s="154"/>
      <c r="J210" s="154"/>
      <c r="K210" s="154"/>
      <c r="L210" s="154"/>
      <c r="M210" s="154"/>
      <c r="N210" s="154"/>
      <c r="O210" s="154"/>
      <c r="P210" s="154">
        <f t="shared" si="51"/>
        <v>0</v>
      </c>
    </row>
    <row r="211" spans="1:16" s="85" customFormat="1" x14ac:dyDescent="0.25">
      <c r="A211" s="106">
        <v>2204900000</v>
      </c>
      <c r="B211" s="83" t="s">
        <v>256</v>
      </c>
      <c r="C211" s="95" t="s">
        <v>151</v>
      </c>
      <c r="D211" s="154"/>
      <c r="E211" s="154"/>
      <c r="F211" s="154"/>
      <c r="G211" s="154"/>
      <c r="H211" s="154"/>
      <c r="I211" s="154"/>
      <c r="J211" s="154"/>
      <c r="K211" s="154"/>
      <c r="L211" s="154"/>
      <c r="M211" s="154"/>
      <c r="N211" s="154"/>
      <c r="O211" s="154"/>
      <c r="P211" s="154">
        <f t="shared" si="51"/>
        <v>0</v>
      </c>
    </row>
    <row r="212" spans="1:16" s="85" customFormat="1" x14ac:dyDescent="0.25">
      <c r="A212" s="106">
        <v>2205000000</v>
      </c>
      <c r="B212" s="83" t="s">
        <v>257</v>
      </c>
      <c r="C212" s="95" t="s">
        <v>151</v>
      </c>
      <c r="D212" s="154">
        <f>D213+D214+D215+D216+D217+D223</f>
        <v>0</v>
      </c>
      <c r="E212" s="154">
        <f t="shared" ref="E212:O212" si="55">E213+E214+E215+E216+E217+E223</f>
        <v>0</v>
      </c>
      <c r="F212" s="154">
        <f t="shared" si="55"/>
        <v>0</v>
      </c>
      <c r="G212" s="154">
        <f t="shared" si="55"/>
        <v>0</v>
      </c>
      <c r="H212" s="154">
        <f t="shared" si="55"/>
        <v>0</v>
      </c>
      <c r="I212" s="154">
        <f t="shared" si="55"/>
        <v>0</v>
      </c>
      <c r="J212" s="154">
        <f t="shared" si="55"/>
        <v>0</v>
      </c>
      <c r="K212" s="154">
        <f t="shared" si="55"/>
        <v>0</v>
      </c>
      <c r="L212" s="154">
        <f t="shared" si="55"/>
        <v>0</v>
      </c>
      <c r="M212" s="154">
        <f t="shared" si="55"/>
        <v>0</v>
      </c>
      <c r="N212" s="154">
        <f t="shared" si="55"/>
        <v>0</v>
      </c>
      <c r="O212" s="154">
        <f t="shared" si="55"/>
        <v>0</v>
      </c>
      <c r="P212" s="154">
        <f t="shared" si="51"/>
        <v>0</v>
      </c>
    </row>
    <row r="213" spans="1:16" s="85" customFormat="1" x14ac:dyDescent="0.25">
      <c r="A213" s="106">
        <v>2205010000</v>
      </c>
      <c r="B213" s="105" t="s">
        <v>158</v>
      </c>
      <c r="C213" s="92" t="s">
        <v>153</v>
      </c>
      <c r="D213" s="154"/>
      <c r="E213" s="154"/>
      <c r="F213" s="154"/>
      <c r="G213" s="154"/>
      <c r="H213" s="154"/>
      <c r="I213" s="154"/>
      <c r="J213" s="154"/>
      <c r="K213" s="154"/>
      <c r="L213" s="154"/>
      <c r="M213" s="154"/>
      <c r="N213" s="154"/>
      <c r="O213" s="154"/>
      <c r="P213" s="154">
        <f t="shared" si="51"/>
        <v>0</v>
      </c>
    </row>
    <row r="214" spans="1:16" s="85" customFormat="1" x14ac:dyDescent="0.25">
      <c r="A214" s="106">
        <v>2205020000</v>
      </c>
      <c r="B214" s="105" t="s">
        <v>258</v>
      </c>
      <c r="C214" s="92" t="s">
        <v>153</v>
      </c>
      <c r="D214" s="154"/>
      <c r="E214" s="154"/>
      <c r="F214" s="154"/>
      <c r="G214" s="154"/>
      <c r="H214" s="154"/>
      <c r="I214" s="154"/>
      <c r="J214" s="154"/>
      <c r="K214" s="154"/>
      <c r="L214" s="154"/>
      <c r="M214" s="154"/>
      <c r="N214" s="154"/>
      <c r="O214" s="154"/>
      <c r="P214" s="154">
        <f t="shared" si="51"/>
        <v>0</v>
      </c>
    </row>
    <row r="215" spans="1:16" s="85" customFormat="1" x14ac:dyDescent="0.25">
      <c r="A215" s="106">
        <v>2205030000</v>
      </c>
      <c r="B215" s="105" t="s">
        <v>259</v>
      </c>
      <c r="C215" s="92" t="s">
        <v>153</v>
      </c>
      <c r="D215" s="154"/>
      <c r="E215" s="154"/>
      <c r="F215" s="154"/>
      <c r="G215" s="154"/>
      <c r="H215" s="154"/>
      <c r="I215" s="154"/>
      <c r="J215" s="154"/>
      <c r="K215" s="154"/>
      <c r="L215" s="154"/>
      <c r="M215" s="154"/>
      <c r="N215" s="154"/>
      <c r="O215" s="154"/>
      <c r="P215" s="154">
        <f t="shared" si="51"/>
        <v>0</v>
      </c>
    </row>
    <row r="216" spans="1:16" s="85" customFormat="1" x14ac:dyDescent="0.25">
      <c r="A216" s="106">
        <v>2205040000</v>
      </c>
      <c r="B216" s="105" t="s">
        <v>260</v>
      </c>
      <c r="C216" s="92" t="s">
        <v>153</v>
      </c>
      <c r="D216" s="154"/>
      <c r="E216" s="154"/>
      <c r="F216" s="154"/>
      <c r="G216" s="154"/>
      <c r="H216" s="154"/>
      <c r="I216" s="154"/>
      <c r="J216" s="154"/>
      <c r="K216" s="154"/>
      <c r="L216" s="154"/>
      <c r="M216" s="154"/>
      <c r="N216" s="154"/>
      <c r="O216" s="154"/>
      <c r="P216" s="154">
        <f t="shared" si="51"/>
        <v>0</v>
      </c>
    </row>
    <row r="217" spans="1:16" s="85" customFormat="1" x14ac:dyDescent="0.25">
      <c r="A217" s="106">
        <v>2205050000</v>
      </c>
      <c r="B217" s="83" t="s">
        <v>261</v>
      </c>
      <c r="C217" s="95" t="s">
        <v>151</v>
      </c>
      <c r="D217" s="154">
        <f>D218+D219+D220+D221+D222</f>
        <v>0</v>
      </c>
      <c r="E217" s="154">
        <f t="shared" ref="E217:O217" si="56">E218+E219+E220+E221+E222</f>
        <v>0</v>
      </c>
      <c r="F217" s="154">
        <f t="shared" si="56"/>
        <v>0</v>
      </c>
      <c r="G217" s="154">
        <f t="shared" si="56"/>
        <v>0</v>
      </c>
      <c r="H217" s="154">
        <f t="shared" si="56"/>
        <v>0</v>
      </c>
      <c r="I217" s="154">
        <f t="shared" si="56"/>
        <v>0</v>
      </c>
      <c r="J217" s="154">
        <f t="shared" si="56"/>
        <v>0</v>
      </c>
      <c r="K217" s="154">
        <f t="shared" si="56"/>
        <v>0</v>
      </c>
      <c r="L217" s="154">
        <f t="shared" si="56"/>
        <v>0</v>
      </c>
      <c r="M217" s="154">
        <f t="shared" si="56"/>
        <v>0</v>
      </c>
      <c r="N217" s="154">
        <f t="shared" si="56"/>
        <v>0</v>
      </c>
      <c r="O217" s="154">
        <f t="shared" si="56"/>
        <v>0</v>
      </c>
      <c r="P217" s="154">
        <f t="shared" si="51"/>
        <v>0</v>
      </c>
    </row>
    <row r="218" spans="1:16" s="85" customFormat="1" x14ac:dyDescent="0.25">
      <c r="A218" s="106">
        <v>2205050100</v>
      </c>
      <c r="B218" s="105" t="s">
        <v>262</v>
      </c>
      <c r="C218" s="92" t="s">
        <v>153</v>
      </c>
      <c r="D218" s="154"/>
      <c r="E218" s="154"/>
      <c r="F218" s="154"/>
      <c r="G218" s="154"/>
      <c r="H218" s="154"/>
      <c r="I218" s="154"/>
      <c r="J218" s="154"/>
      <c r="K218" s="154"/>
      <c r="L218" s="154"/>
      <c r="M218" s="154"/>
      <c r="N218" s="154"/>
      <c r="O218" s="154"/>
      <c r="P218" s="154">
        <f t="shared" si="51"/>
        <v>0</v>
      </c>
    </row>
    <row r="219" spans="1:16" s="85" customFormat="1" x14ac:dyDescent="0.25">
      <c r="A219" s="106">
        <v>2205050200</v>
      </c>
      <c r="B219" s="105" t="s">
        <v>263</v>
      </c>
      <c r="C219" s="92" t="s">
        <v>153</v>
      </c>
      <c r="D219" s="154"/>
      <c r="E219" s="154"/>
      <c r="F219" s="154"/>
      <c r="G219" s="154"/>
      <c r="H219" s="154"/>
      <c r="I219" s="154"/>
      <c r="J219" s="154"/>
      <c r="K219" s="154"/>
      <c r="L219" s="154"/>
      <c r="M219" s="154"/>
      <c r="N219" s="154"/>
      <c r="O219" s="154"/>
      <c r="P219" s="154">
        <f t="shared" si="51"/>
        <v>0</v>
      </c>
    </row>
    <row r="220" spans="1:16" s="85" customFormat="1" x14ac:dyDescent="0.25">
      <c r="A220" s="82">
        <v>2205050300</v>
      </c>
      <c r="B220" s="105" t="s">
        <v>264</v>
      </c>
      <c r="C220" s="109" t="s">
        <v>265</v>
      </c>
      <c r="D220" s="154"/>
      <c r="E220" s="154"/>
      <c r="F220" s="154"/>
      <c r="G220" s="154"/>
      <c r="H220" s="154"/>
      <c r="I220" s="154"/>
      <c r="J220" s="154"/>
      <c r="K220" s="154"/>
      <c r="L220" s="154"/>
      <c r="M220" s="154"/>
      <c r="N220" s="154"/>
      <c r="O220" s="154"/>
      <c r="P220" s="154">
        <f t="shared" si="51"/>
        <v>0</v>
      </c>
    </row>
    <row r="221" spans="1:16" s="85" customFormat="1" x14ac:dyDescent="0.25">
      <c r="A221" s="82">
        <v>2205050400</v>
      </c>
      <c r="B221" s="105" t="s">
        <v>266</v>
      </c>
      <c r="C221" s="109" t="s">
        <v>265</v>
      </c>
      <c r="D221" s="154"/>
      <c r="E221" s="154"/>
      <c r="F221" s="154"/>
      <c r="G221" s="154"/>
      <c r="H221" s="154"/>
      <c r="I221" s="154"/>
      <c r="J221" s="154"/>
      <c r="K221" s="154"/>
      <c r="L221" s="154"/>
      <c r="M221" s="154"/>
      <c r="N221" s="154"/>
      <c r="O221" s="154"/>
      <c r="P221" s="154">
        <f t="shared" si="51"/>
        <v>0</v>
      </c>
    </row>
    <row r="222" spans="1:16" s="85" customFormat="1" x14ac:dyDescent="0.25">
      <c r="A222" s="82">
        <v>2205050500</v>
      </c>
      <c r="B222" s="105" t="s">
        <v>267</v>
      </c>
      <c r="C222" s="109" t="s">
        <v>265</v>
      </c>
      <c r="D222" s="154"/>
      <c r="E222" s="154"/>
      <c r="F222" s="154"/>
      <c r="G222" s="154"/>
      <c r="H222" s="154"/>
      <c r="I222" s="154"/>
      <c r="J222" s="154"/>
      <c r="K222" s="154"/>
      <c r="L222" s="154"/>
      <c r="M222" s="154"/>
      <c r="N222" s="154"/>
      <c r="O222" s="154"/>
      <c r="P222" s="154">
        <f t="shared" si="51"/>
        <v>0</v>
      </c>
    </row>
    <row r="223" spans="1:16" s="85" customFormat="1" x14ac:dyDescent="0.25">
      <c r="A223" s="82">
        <v>2205900000</v>
      </c>
      <c r="B223" s="83" t="s">
        <v>268</v>
      </c>
      <c r="C223" s="109" t="s">
        <v>265</v>
      </c>
      <c r="D223" s="154"/>
      <c r="E223" s="154"/>
      <c r="F223" s="154"/>
      <c r="G223" s="154"/>
      <c r="H223" s="154"/>
      <c r="I223" s="154"/>
      <c r="J223" s="154"/>
      <c r="K223" s="154"/>
      <c r="L223" s="154"/>
      <c r="M223" s="154"/>
      <c r="N223" s="154"/>
      <c r="O223" s="154"/>
      <c r="P223" s="154">
        <f t="shared" si="51"/>
        <v>0</v>
      </c>
    </row>
    <row r="224" spans="1:16" s="85" customFormat="1" x14ac:dyDescent="0.25">
      <c r="A224" s="82">
        <v>2206000000</v>
      </c>
      <c r="B224" s="83" t="s">
        <v>269</v>
      </c>
      <c r="C224" s="84" t="s">
        <v>270</v>
      </c>
      <c r="D224" s="154">
        <f>D225+D226+D229</f>
        <v>0</v>
      </c>
      <c r="E224" s="154">
        <f t="shared" ref="E224:O224" si="57">E225+E226+E229</f>
        <v>0</v>
      </c>
      <c r="F224" s="154">
        <f t="shared" si="57"/>
        <v>0</v>
      </c>
      <c r="G224" s="154">
        <f t="shared" si="57"/>
        <v>0</v>
      </c>
      <c r="H224" s="154">
        <f t="shared" si="57"/>
        <v>0</v>
      </c>
      <c r="I224" s="154">
        <f t="shared" si="57"/>
        <v>0</v>
      </c>
      <c r="J224" s="154">
        <f t="shared" si="57"/>
        <v>0</v>
      </c>
      <c r="K224" s="154">
        <f t="shared" si="57"/>
        <v>0</v>
      </c>
      <c r="L224" s="154">
        <f t="shared" si="57"/>
        <v>0</v>
      </c>
      <c r="M224" s="154">
        <f t="shared" si="57"/>
        <v>0</v>
      </c>
      <c r="N224" s="154">
        <f t="shared" si="57"/>
        <v>0</v>
      </c>
      <c r="O224" s="154">
        <f t="shared" si="57"/>
        <v>0</v>
      </c>
      <c r="P224" s="154">
        <f t="shared" si="51"/>
        <v>0</v>
      </c>
    </row>
    <row r="225" spans="1:16" s="85" customFormat="1" x14ac:dyDescent="0.25">
      <c r="A225" s="82">
        <v>2206010000</v>
      </c>
      <c r="B225" s="83" t="s">
        <v>271</v>
      </c>
      <c r="C225" s="109" t="s">
        <v>265</v>
      </c>
      <c r="D225" s="154"/>
      <c r="E225" s="154"/>
      <c r="F225" s="154"/>
      <c r="G225" s="154"/>
      <c r="H225" s="154"/>
      <c r="I225" s="154"/>
      <c r="J225" s="154"/>
      <c r="K225" s="154"/>
      <c r="L225" s="154"/>
      <c r="M225" s="154"/>
      <c r="N225" s="154"/>
      <c r="O225" s="154"/>
      <c r="P225" s="154">
        <f t="shared" si="51"/>
        <v>0</v>
      </c>
    </row>
    <row r="226" spans="1:16" s="85" customFormat="1" x14ac:dyDescent="0.25">
      <c r="A226" s="82">
        <v>2206020000</v>
      </c>
      <c r="B226" s="83" t="s">
        <v>272</v>
      </c>
      <c r="C226" s="109" t="s">
        <v>265</v>
      </c>
      <c r="D226" s="154">
        <f>D227+D228</f>
        <v>0</v>
      </c>
      <c r="E226" s="154">
        <f t="shared" ref="E226:O226" si="58">E227+E228</f>
        <v>0</v>
      </c>
      <c r="F226" s="154">
        <f t="shared" si="58"/>
        <v>0</v>
      </c>
      <c r="G226" s="154">
        <f t="shared" si="58"/>
        <v>0</v>
      </c>
      <c r="H226" s="154">
        <f t="shared" si="58"/>
        <v>0</v>
      </c>
      <c r="I226" s="154">
        <f t="shared" si="58"/>
        <v>0</v>
      </c>
      <c r="J226" s="154">
        <f t="shared" si="58"/>
        <v>0</v>
      </c>
      <c r="K226" s="154">
        <f t="shared" si="58"/>
        <v>0</v>
      </c>
      <c r="L226" s="154">
        <f t="shared" si="58"/>
        <v>0</v>
      </c>
      <c r="M226" s="154">
        <f t="shared" si="58"/>
        <v>0</v>
      </c>
      <c r="N226" s="154">
        <f t="shared" si="58"/>
        <v>0</v>
      </c>
      <c r="O226" s="154">
        <f t="shared" si="58"/>
        <v>0</v>
      </c>
      <c r="P226" s="154">
        <f t="shared" si="51"/>
        <v>0</v>
      </c>
    </row>
    <row r="227" spans="1:16" s="85" customFormat="1" x14ac:dyDescent="0.25">
      <c r="A227" s="82">
        <v>2206020100</v>
      </c>
      <c r="B227" s="105" t="s">
        <v>273</v>
      </c>
      <c r="C227" s="109" t="s">
        <v>265</v>
      </c>
      <c r="D227" s="154"/>
      <c r="E227" s="154"/>
      <c r="F227" s="154"/>
      <c r="G227" s="154"/>
      <c r="H227" s="154"/>
      <c r="I227" s="154"/>
      <c r="J227" s="154"/>
      <c r="K227" s="154"/>
      <c r="L227" s="154"/>
      <c r="M227" s="154"/>
      <c r="N227" s="154"/>
      <c r="O227" s="154"/>
      <c r="P227" s="154">
        <f t="shared" si="51"/>
        <v>0</v>
      </c>
    </row>
    <row r="228" spans="1:16" s="85" customFormat="1" x14ac:dyDescent="0.25">
      <c r="A228" s="82">
        <v>2206020200</v>
      </c>
      <c r="B228" s="105" t="s">
        <v>274</v>
      </c>
      <c r="C228" s="109" t="s">
        <v>265</v>
      </c>
      <c r="D228" s="154"/>
      <c r="E228" s="154"/>
      <c r="F228" s="154"/>
      <c r="G228" s="154"/>
      <c r="H228" s="154"/>
      <c r="I228" s="154"/>
      <c r="J228" s="154"/>
      <c r="K228" s="154"/>
      <c r="L228" s="154"/>
      <c r="M228" s="154"/>
      <c r="N228" s="154"/>
      <c r="O228" s="154"/>
      <c r="P228" s="154">
        <f t="shared" si="51"/>
        <v>0</v>
      </c>
    </row>
    <row r="229" spans="1:16" s="85" customFormat="1" x14ac:dyDescent="0.25">
      <c r="A229" s="82">
        <v>2206030000</v>
      </c>
      <c r="B229" s="83" t="s">
        <v>275</v>
      </c>
      <c r="C229" s="109" t="s">
        <v>265</v>
      </c>
      <c r="D229" s="154"/>
      <c r="E229" s="154"/>
      <c r="F229" s="154"/>
      <c r="G229" s="154"/>
      <c r="H229" s="154"/>
      <c r="I229" s="154"/>
      <c r="J229" s="154"/>
      <c r="K229" s="154"/>
      <c r="L229" s="154"/>
      <c r="M229" s="154"/>
      <c r="N229" s="154"/>
      <c r="O229" s="154"/>
      <c r="P229" s="154">
        <f t="shared" si="51"/>
        <v>0</v>
      </c>
    </row>
    <row r="230" spans="1:16" s="85" customFormat="1" x14ac:dyDescent="0.25">
      <c r="A230" s="82">
        <v>2207000000</v>
      </c>
      <c r="B230" s="83" t="s">
        <v>276</v>
      </c>
      <c r="C230" s="84" t="s">
        <v>270</v>
      </c>
      <c r="D230" s="154">
        <f>D231+D232+D249+D250+D253+D258+D259+D279+D283+D284+D285</f>
        <v>0</v>
      </c>
      <c r="E230" s="154">
        <f t="shared" ref="E230:O230" si="59">E231+E232+E249+E250+E253+E258+E259+E279+E283+E284+E285</f>
        <v>0</v>
      </c>
      <c r="F230" s="154">
        <f t="shared" si="59"/>
        <v>0</v>
      </c>
      <c r="G230" s="154">
        <f t="shared" si="59"/>
        <v>0</v>
      </c>
      <c r="H230" s="154">
        <f t="shared" si="59"/>
        <v>0</v>
      </c>
      <c r="I230" s="154">
        <f t="shared" si="59"/>
        <v>0</v>
      </c>
      <c r="J230" s="154">
        <f t="shared" si="59"/>
        <v>0</v>
      </c>
      <c r="K230" s="154">
        <f t="shared" si="59"/>
        <v>0</v>
      </c>
      <c r="L230" s="154">
        <f t="shared" si="59"/>
        <v>0</v>
      </c>
      <c r="M230" s="154">
        <f t="shared" si="59"/>
        <v>0</v>
      </c>
      <c r="N230" s="154">
        <f t="shared" si="59"/>
        <v>0</v>
      </c>
      <c r="O230" s="154">
        <f t="shared" si="59"/>
        <v>0</v>
      </c>
      <c r="P230" s="154">
        <f t="shared" si="51"/>
        <v>0</v>
      </c>
    </row>
    <row r="231" spans="1:16" s="85" customFormat="1" x14ac:dyDescent="0.25">
      <c r="A231" s="82">
        <v>2207010000</v>
      </c>
      <c r="B231" s="83" t="s">
        <v>277</v>
      </c>
      <c r="C231" s="109" t="s">
        <v>265</v>
      </c>
      <c r="D231" s="154"/>
      <c r="E231" s="154"/>
      <c r="F231" s="154"/>
      <c r="G231" s="154"/>
      <c r="H231" s="154"/>
      <c r="I231" s="154"/>
      <c r="J231" s="154"/>
      <c r="K231" s="154"/>
      <c r="L231" s="154"/>
      <c r="M231" s="154"/>
      <c r="N231" s="154"/>
      <c r="O231" s="154"/>
      <c r="P231" s="154">
        <f t="shared" si="51"/>
        <v>0</v>
      </c>
    </row>
    <row r="232" spans="1:16" s="85" customFormat="1" x14ac:dyDescent="0.25">
      <c r="A232" s="82">
        <v>2207020000</v>
      </c>
      <c r="B232" s="83" t="s">
        <v>278</v>
      </c>
      <c r="C232" s="109" t="s">
        <v>265</v>
      </c>
      <c r="D232" s="154">
        <f>D233+D241</f>
        <v>0</v>
      </c>
      <c r="E232" s="154">
        <f t="shared" ref="E232:O232" si="60">E233+E241</f>
        <v>0</v>
      </c>
      <c r="F232" s="154">
        <f t="shared" si="60"/>
        <v>0</v>
      </c>
      <c r="G232" s="154">
        <f t="shared" si="60"/>
        <v>0</v>
      </c>
      <c r="H232" s="154">
        <f t="shared" si="60"/>
        <v>0</v>
      </c>
      <c r="I232" s="154">
        <f t="shared" si="60"/>
        <v>0</v>
      </c>
      <c r="J232" s="154">
        <f t="shared" si="60"/>
        <v>0</v>
      </c>
      <c r="K232" s="154">
        <f t="shared" si="60"/>
        <v>0</v>
      </c>
      <c r="L232" s="154">
        <f t="shared" si="60"/>
        <v>0</v>
      </c>
      <c r="M232" s="154">
        <f t="shared" si="60"/>
        <v>0</v>
      </c>
      <c r="N232" s="154">
        <f t="shared" si="60"/>
        <v>0</v>
      </c>
      <c r="O232" s="154">
        <f t="shared" si="60"/>
        <v>0</v>
      </c>
      <c r="P232" s="154">
        <f t="shared" si="51"/>
        <v>0</v>
      </c>
    </row>
    <row r="233" spans="1:16" s="85" customFormat="1" x14ac:dyDescent="0.25">
      <c r="A233" s="106">
        <v>2207021000</v>
      </c>
      <c r="B233" s="83" t="s">
        <v>152</v>
      </c>
      <c r="C233" s="95" t="s">
        <v>151</v>
      </c>
      <c r="D233" s="154">
        <f>D234+D235+D236</f>
        <v>0</v>
      </c>
      <c r="E233" s="154">
        <f t="shared" ref="E233:O233" si="61">E234+E235+E236</f>
        <v>0</v>
      </c>
      <c r="F233" s="154">
        <f t="shared" si="61"/>
        <v>0</v>
      </c>
      <c r="G233" s="154">
        <f t="shared" si="61"/>
        <v>0</v>
      </c>
      <c r="H233" s="154">
        <f t="shared" si="61"/>
        <v>0</v>
      </c>
      <c r="I233" s="154">
        <f t="shared" si="61"/>
        <v>0</v>
      </c>
      <c r="J233" s="154">
        <f t="shared" si="61"/>
        <v>0</v>
      </c>
      <c r="K233" s="154">
        <f t="shared" si="61"/>
        <v>0</v>
      </c>
      <c r="L233" s="154">
        <f t="shared" si="61"/>
        <v>0</v>
      </c>
      <c r="M233" s="154">
        <f t="shared" si="61"/>
        <v>0</v>
      </c>
      <c r="N233" s="154">
        <f t="shared" si="61"/>
        <v>0</v>
      </c>
      <c r="O233" s="154">
        <f t="shared" si="61"/>
        <v>0</v>
      </c>
      <c r="P233" s="154">
        <f t="shared" si="51"/>
        <v>0</v>
      </c>
    </row>
    <row r="234" spans="1:16" s="85" customFormat="1" x14ac:dyDescent="0.25">
      <c r="A234" s="106">
        <v>2207021100</v>
      </c>
      <c r="B234" s="105" t="s">
        <v>154</v>
      </c>
      <c r="C234" s="92" t="s">
        <v>153</v>
      </c>
      <c r="D234" s="154"/>
      <c r="E234" s="154"/>
      <c r="F234" s="154"/>
      <c r="G234" s="154"/>
      <c r="H234" s="154"/>
      <c r="I234" s="154"/>
      <c r="J234" s="154"/>
      <c r="K234" s="154"/>
      <c r="L234" s="154"/>
      <c r="M234" s="154"/>
      <c r="N234" s="154"/>
      <c r="O234" s="154"/>
      <c r="P234" s="154">
        <f t="shared" si="51"/>
        <v>0</v>
      </c>
    </row>
    <row r="235" spans="1:16" s="85" customFormat="1" x14ac:dyDescent="0.25">
      <c r="A235" s="106">
        <v>2207021200</v>
      </c>
      <c r="B235" s="105" t="s">
        <v>155</v>
      </c>
      <c r="C235" s="92" t="s">
        <v>153</v>
      </c>
      <c r="D235" s="154"/>
      <c r="E235" s="154"/>
      <c r="F235" s="154"/>
      <c r="G235" s="154"/>
      <c r="H235" s="154"/>
      <c r="I235" s="154"/>
      <c r="J235" s="154"/>
      <c r="K235" s="154"/>
      <c r="L235" s="154"/>
      <c r="M235" s="154"/>
      <c r="N235" s="154"/>
      <c r="O235" s="154"/>
      <c r="P235" s="154">
        <f t="shared" si="51"/>
        <v>0</v>
      </c>
    </row>
    <row r="236" spans="1:16" s="85" customFormat="1" x14ac:dyDescent="0.25">
      <c r="A236" s="106">
        <v>2207021300</v>
      </c>
      <c r="B236" s="105" t="s">
        <v>636</v>
      </c>
      <c r="C236" s="95" t="s">
        <v>151</v>
      </c>
      <c r="D236" s="154">
        <f>D237+D238+D239+D240</f>
        <v>0</v>
      </c>
      <c r="E236" s="154">
        <f t="shared" ref="E236:O236" si="62">E237+E238+E239+E240</f>
        <v>0</v>
      </c>
      <c r="F236" s="154">
        <f t="shared" si="62"/>
        <v>0</v>
      </c>
      <c r="G236" s="154">
        <f t="shared" si="62"/>
        <v>0</v>
      </c>
      <c r="H236" s="154">
        <f t="shared" si="62"/>
        <v>0</v>
      </c>
      <c r="I236" s="154">
        <f t="shared" si="62"/>
        <v>0</v>
      </c>
      <c r="J236" s="154">
        <f t="shared" si="62"/>
        <v>0</v>
      </c>
      <c r="K236" s="154">
        <f t="shared" si="62"/>
        <v>0</v>
      </c>
      <c r="L236" s="154">
        <f t="shared" si="62"/>
        <v>0</v>
      </c>
      <c r="M236" s="154">
        <f t="shared" si="62"/>
        <v>0</v>
      </c>
      <c r="N236" s="154">
        <f t="shared" si="62"/>
        <v>0</v>
      </c>
      <c r="O236" s="154">
        <f t="shared" si="62"/>
        <v>0</v>
      </c>
      <c r="P236" s="154">
        <f t="shared" si="51"/>
        <v>0</v>
      </c>
    </row>
    <row r="237" spans="1:16" s="85" customFormat="1" x14ac:dyDescent="0.25">
      <c r="A237" s="110">
        <v>2207021310</v>
      </c>
      <c r="B237" s="105" t="s">
        <v>156</v>
      </c>
      <c r="C237" s="92" t="s">
        <v>153</v>
      </c>
      <c r="D237" s="154"/>
      <c r="E237" s="154"/>
      <c r="F237" s="154"/>
      <c r="G237" s="154"/>
      <c r="H237" s="154"/>
      <c r="I237" s="154"/>
      <c r="J237" s="154"/>
      <c r="K237" s="154"/>
      <c r="L237" s="154"/>
      <c r="M237" s="154"/>
      <c r="N237" s="154"/>
      <c r="O237" s="154"/>
      <c r="P237" s="154">
        <f t="shared" si="51"/>
        <v>0</v>
      </c>
    </row>
    <row r="238" spans="1:16" s="85" customFormat="1" x14ac:dyDescent="0.25">
      <c r="A238" s="110">
        <v>2207021320</v>
      </c>
      <c r="B238" s="105" t="s">
        <v>157</v>
      </c>
      <c r="C238" s="92" t="s">
        <v>153</v>
      </c>
      <c r="D238" s="154"/>
      <c r="E238" s="154"/>
      <c r="F238" s="154"/>
      <c r="G238" s="154"/>
      <c r="H238" s="154"/>
      <c r="I238" s="154"/>
      <c r="J238" s="154"/>
      <c r="K238" s="154"/>
      <c r="L238" s="154"/>
      <c r="M238" s="154"/>
      <c r="N238" s="154"/>
      <c r="O238" s="154"/>
      <c r="P238" s="154">
        <f t="shared" si="51"/>
        <v>0</v>
      </c>
    </row>
    <row r="239" spans="1:16" s="85" customFormat="1" x14ac:dyDescent="0.25">
      <c r="A239" s="110">
        <v>2207021330</v>
      </c>
      <c r="B239" s="105" t="s">
        <v>158</v>
      </c>
      <c r="C239" s="92" t="s">
        <v>153</v>
      </c>
      <c r="D239" s="154"/>
      <c r="E239" s="154"/>
      <c r="F239" s="154"/>
      <c r="G239" s="154"/>
      <c r="H239" s="154"/>
      <c r="I239" s="154"/>
      <c r="J239" s="154"/>
      <c r="K239" s="154"/>
      <c r="L239" s="154"/>
      <c r="M239" s="154"/>
      <c r="N239" s="154"/>
      <c r="O239" s="154"/>
      <c r="P239" s="154">
        <f t="shared" si="51"/>
        <v>0</v>
      </c>
    </row>
    <row r="240" spans="1:16" s="85" customFormat="1" x14ac:dyDescent="0.25">
      <c r="A240" s="110">
        <v>2207021390</v>
      </c>
      <c r="B240" s="105" t="s">
        <v>159</v>
      </c>
      <c r="C240" s="92" t="s">
        <v>153</v>
      </c>
      <c r="D240" s="154"/>
      <c r="E240" s="154"/>
      <c r="F240" s="154"/>
      <c r="G240" s="154"/>
      <c r="H240" s="154"/>
      <c r="I240" s="154"/>
      <c r="J240" s="154"/>
      <c r="K240" s="154"/>
      <c r="L240" s="154"/>
      <c r="M240" s="154"/>
      <c r="N240" s="154"/>
      <c r="O240" s="154"/>
      <c r="P240" s="154">
        <f t="shared" si="51"/>
        <v>0</v>
      </c>
    </row>
    <row r="241" spans="1:16" s="85" customFormat="1" x14ac:dyDescent="0.25">
      <c r="A241" s="106">
        <v>2207022000</v>
      </c>
      <c r="B241" s="83" t="s">
        <v>160</v>
      </c>
      <c r="C241" s="95" t="s">
        <v>151</v>
      </c>
      <c r="D241" s="154">
        <f>D242+D243+D244</f>
        <v>0</v>
      </c>
      <c r="E241" s="154">
        <f t="shared" ref="E241:O241" si="63">E242+E243+E244</f>
        <v>0</v>
      </c>
      <c r="F241" s="154">
        <f t="shared" si="63"/>
        <v>0</v>
      </c>
      <c r="G241" s="154">
        <f t="shared" si="63"/>
        <v>0</v>
      </c>
      <c r="H241" s="154">
        <f t="shared" si="63"/>
        <v>0</v>
      </c>
      <c r="I241" s="154">
        <f t="shared" si="63"/>
        <v>0</v>
      </c>
      <c r="J241" s="154">
        <f t="shared" si="63"/>
        <v>0</v>
      </c>
      <c r="K241" s="154">
        <f t="shared" si="63"/>
        <v>0</v>
      </c>
      <c r="L241" s="154">
        <f t="shared" si="63"/>
        <v>0</v>
      </c>
      <c r="M241" s="154">
        <f t="shared" si="63"/>
        <v>0</v>
      </c>
      <c r="N241" s="154">
        <f t="shared" si="63"/>
        <v>0</v>
      </c>
      <c r="O241" s="154">
        <f t="shared" si="63"/>
        <v>0</v>
      </c>
      <c r="P241" s="154">
        <f t="shared" si="51"/>
        <v>0</v>
      </c>
    </row>
    <row r="242" spans="1:16" s="85" customFormat="1" x14ac:dyDescent="0.25">
      <c r="A242" s="106">
        <v>2207022100</v>
      </c>
      <c r="B242" s="105" t="s">
        <v>154</v>
      </c>
      <c r="C242" s="92" t="s">
        <v>153</v>
      </c>
      <c r="D242" s="154"/>
      <c r="E242" s="154"/>
      <c r="F242" s="154"/>
      <c r="G242" s="154"/>
      <c r="H242" s="154"/>
      <c r="I242" s="154"/>
      <c r="J242" s="154"/>
      <c r="K242" s="154"/>
      <c r="L242" s="154"/>
      <c r="M242" s="154"/>
      <c r="N242" s="154"/>
      <c r="O242" s="154"/>
      <c r="P242" s="154">
        <f t="shared" si="51"/>
        <v>0</v>
      </c>
    </row>
    <row r="243" spans="1:16" s="85" customFormat="1" x14ac:dyDescent="0.25">
      <c r="A243" s="106">
        <v>2207022200</v>
      </c>
      <c r="B243" s="105" t="s">
        <v>155</v>
      </c>
      <c r="C243" s="92" t="s">
        <v>153</v>
      </c>
      <c r="D243" s="154"/>
      <c r="E243" s="154"/>
      <c r="F243" s="154"/>
      <c r="G243" s="154"/>
      <c r="H243" s="154"/>
      <c r="I243" s="154"/>
      <c r="J243" s="154"/>
      <c r="K243" s="154"/>
      <c r="L243" s="154"/>
      <c r="M243" s="154"/>
      <c r="N243" s="154"/>
      <c r="O243" s="154"/>
      <c r="P243" s="154">
        <f t="shared" si="51"/>
        <v>0</v>
      </c>
    </row>
    <row r="244" spans="1:16" s="85" customFormat="1" x14ac:dyDescent="0.25">
      <c r="A244" s="106">
        <v>2207022300</v>
      </c>
      <c r="B244" s="105" t="s">
        <v>636</v>
      </c>
      <c r="C244" s="95" t="s">
        <v>151</v>
      </c>
      <c r="D244" s="154">
        <f>D245+D246+D247+D248</f>
        <v>0</v>
      </c>
      <c r="E244" s="154">
        <f t="shared" ref="E244:O244" si="64">E245+E246+E247+E248</f>
        <v>0</v>
      </c>
      <c r="F244" s="154">
        <f t="shared" si="64"/>
        <v>0</v>
      </c>
      <c r="G244" s="154">
        <f t="shared" si="64"/>
        <v>0</v>
      </c>
      <c r="H244" s="154">
        <f t="shared" si="64"/>
        <v>0</v>
      </c>
      <c r="I244" s="154">
        <f t="shared" si="64"/>
        <v>0</v>
      </c>
      <c r="J244" s="154">
        <f t="shared" si="64"/>
        <v>0</v>
      </c>
      <c r="K244" s="154">
        <f t="shared" si="64"/>
        <v>0</v>
      </c>
      <c r="L244" s="154">
        <f t="shared" si="64"/>
        <v>0</v>
      </c>
      <c r="M244" s="154">
        <f t="shared" si="64"/>
        <v>0</v>
      </c>
      <c r="N244" s="154">
        <f t="shared" si="64"/>
        <v>0</v>
      </c>
      <c r="O244" s="154">
        <f t="shared" si="64"/>
        <v>0</v>
      </c>
      <c r="P244" s="154">
        <f t="shared" si="51"/>
        <v>0</v>
      </c>
    </row>
    <row r="245" spans="1:16" s="85" customFormat="1" x14ac:dyDescent="0.25">
      <c r="A245" s="110">
        <v>2207022310</v>
      </c>
      <c r="B245" s="105" t="s">
        <v>156</v>
      </c>
      <c r="C245" s="92" t="s">
        <v>153</v>
      </c>
      <c r="D245" s="154"/>
      <c r="E245" s="154"/>
      <c r="F245" s="154"/>
      <c r="G245" s="154"/>
      <c r="H245" s="154"/>
      <c r="I245" s="154"/>
      <c r="J245" s="154"/>
      <c r="K245" s="154"/>
      <c r="L245" s="154"/>
      <c r="M245" s="154"/>
      <c r="N245" s="154"/>
      <c r="O245" s="154"/>
      <c r="P245" s="154">
        <f t="shared" si="51"/>
        <v>0</v>
      </c>
    </row>
    <row r="246" spans="1:16" s="85" customFormat="1" x14ac:dyDescent="0.25">
      <c r="A246" s="110">
        <v>2207022320</v>
      </c>
      <c r="B246" s="105" t="s">
        <v>157</v>
      </c>
      <c r="C246" s="92" t="s">
        <v>153</v>
      </c>
      <c r="D246" s="154"/>
      <c r="E246" s="154"/>
      <c r="F246" s="154"/>
      <c r="G246" s="154"/>
      <c r="H246" s="154"/>
      <c r="I246" s="154"/>
      <c r="J246" s="154"/>
      <c r="K246" s="154"/>
      <c r="L246" s="154"/>
      <c r="M246" s="154"/>
      <c r="N246" s="154"/>
      <c r="O246" s="154"/>
      <c r="P246" s="154">
        <f t="shared" si="51"/>
        <v>0</v>
      </c>
    </row>
    <row r="247" spans="1:16" s="85" customFormat="1" x14ac:dyDescent="0.25">
      <c r="A247" s="110">
        <v>2207022330</v>
      </c>
      <c r="B247" s="105" t="s">
        <v>158</v>
      </c>
      <c r="C247" s="92" t="s">
        <v>153</v>
      </c>
      <c r="D247" s="154"/>
      <c r="E247" s="154"/>
      <c r="F247" s="154"/>
      <c r="G247" s="154"/>
      <c r="H247" s="154"/>
      <c r="I247" s="154"/>
      <c r="J247" s="154"/>
      <c r="K247" s="154"/>
      <c r="L247" s="154"/>
      <c r="M247" s="154"/>
      <c r="N247" s="154"/>
      <c r="O247" s="154"/>
      <c r="P247" s="154">
        <f t="shared" si="51"/>
        <v>0</v>
      </c>
    </row>
    <row r="248" spans="1:16" s="85" customFormat="1" x14ac:dyDescent="0.25">
      <c r="A248" s="110">
        <v>2207022390</v>
      </c>
      <c r="B248" s="105" t="s">
        <v>159</v>
      </c>
      <c r="C248" s="92" t="s">
        <v>153</v>
      </c>
      <c r="D248" s="154"/>
      <c r="E248" s="154"/>
      <c r="F248" s="154"/>
      <c r="G248" s="154"/>
      <c r="H248" s="154"/>
      <c r="I248" s="154"/>
      <c r="J248" s="154"/>
      <c r="K248" s="154"/>
      <c r="L248" s="154"/>
      <c r="M248" s="154"/>
      <c r="N248" s="154"/>
      <c r="O248" s="154"/>
      <c r="P248" s="154">
        <f t="shared" si="51"/>
        <v>0</v>
      </c>
    </row>
    <row r="249" spans="1:16" s="85" customFormat="1" x14ac:dyDescent="0.25">
      <c r="A249" s="106">
        <v>2207030000</v>
      </c>
      <c r="B249" s="83" t="s">
        <v>279</v>
      </c>
      <c r="C249" s="95" t="s">
        <v>151</v>
      </c>
      <c r="D249" s="154"/>
      <c r="E249" s="154"/>
      <c r="F249" s="154"/>
      <c r="G249" s="154"/>
      <c r="H249" s="154"/>
      <c r="I249" s="154"/>
      <c r="J249" s="154"/>
      <c r="K249" s="154"/>
      <c r="L249" s="154"/>
      <c r="M249" s="154"/>
      <c r="N249" s="154"/>
      <c r="O249" s="154"/>
      <c r="P249" s="154">
        <f t="shared" si="51"/>
        <v>0</v>
      </c>
    </row>
    <row r="250" spans="1:16" s="85" customFormat="1" x14ac:dyDescent="0.25">
      <c r="A250" s="106">
        <v>2207040000</v>
      </c>
      <c r="B250" s="83" t="s">
        <v>280</v>
      </c>
      <c r="C250" s="95" t="s">
        <v>161</v>
      </c>
      <c r="D250" s="154">
        <f>D251+D252</f>
        <v>0</v>
      </c>
      <c r="E250" s="154">
        <f t="shared" ref="E250:O250" si="65">E251+E252</f>
        <v>0</v>
      </c>
      <c r="F250" s="154">
        <f t="shared" si="65"/>
        <v>0</v>
      </c>
      <c r="G250" s="154">
        <f t="shared" si="65"/>
        <v>0</v>
      </c>
      <c r="H250" s="154">
        <f t="shared" si="65"/>
        <v>0</v>
      </c>
      <c r="I250" s="154">
        <f t="shared" si="65"/>
        <v>0</v>
      </c>
      <c r="J250" s="154">
        <f t="shared" si="65"/>
        <v>0</v>
      </c>
      <c r="K250" s="154">
        <f t="shared" si="65"/>
        <v>0</v>
      </c>
      <c r="L250" s="154">
        <f t="shared" si="65"/>
        <v>0</v>
      </c>
      <c r="M250" s="154">
        <f t="shared" si="65"/>
        <v>0</v>
      </c>
      <c r="N250" s="154">
        <f t="shared" si="65"/>
        <v>0</v>
      </c>
      <c r="O250" s="154">
        <f t="shared" si="65"/>
        <v>0</v>
      </c>
      <c r="P250" s="154">
        <f t="shared" si="51"/>
        <v>0</v>
      </c>
    </row>
    <row r="251" spans="1:16" s="85" customFormat="1" x14ac:dyDescent="0.25">
      <c r="A251" s="106">
        <v>2207040100</v>
      </c>
      <c r="B251" s="105" t="s">
        <v>162</v>
      </c>
      <c r="C251" s="92" t="s">
        <v>163</v>
      </c>
      <c r="D251" s="154"/>
      <c r="E251" s="154"/>
      <c r="F251" s="154"/>
      <c r="G251" s="154"/>
      <c r="H251" s="154"/>
      <c r="I251" s="154"/>
      <c r="J251" s="154"/>
      <c r="K251" s="154"/>
      <c r="L251" s="154"/>
      <c r="M251" s="154"/>
      <c r="N251" s="154"/>
      <c r="O251" s="154"/>
      <c r="P251" s="154">
        <f t="shared" si="51"/>
        <v>0</v>
      </c>
    </row>
    <row r="252" spans="1:16" s="85" customFormat="1" x14ac:dyDescent="0.25">
      <c r="A252" s="106">
        <v>2207040200</v>
      </c>
      <c r="B252" s="105" t="s">
        <v>164</v>
      </c>
      <c r="C252" s="92" t="s">
        <v>163</v>
      </c>
      <c r="D252" s="154"/>
      <c r="E252" s="154"/>
      <c r="F252" s="154"/>
      <c r="G252" s="154"/>
      <c r="H252" s="154"/>
      <c r="I252" s="154"/>
      <c r="J252" s="154"/>
      <c r="K252" s="154"/>
      <c r="L252" s="154"/>
      <c r="M252" s="154"/>
      <c r="N252" s="154"/>
      <c r="O252" s="154"/>
      <c r="P252" s="154">
        <f t="shared" si="51"/>
        <v>0</v>
      </c>
    </row>
    <row r="253" spans="1:16" s="85" customFormat="1" x14ac:dyDescent="0.25">
      <c r="A253" s="106">
        <v>2207050000</v>
      </c>
      <c r="B253" s="83" t="s">
        <v>281</v>
      </c>
      <c r="C253" s="95" t="s">
        <v>151</v>
      </c>
      <c r="D253" s="154">
        <f>D254+D255+D256+D257</f>
        <v>0</v>
      </c>
      <c r="E253" s="154">
        <f t="shared" ref="E253:O253" si="66">E254+E255+E256+E257</f>
        <v>0</v>
      </c>
      <c r="F253" s="154">
        <f t="shared" si="66"/>
        <v>0</v>
      </c>
      <c r="G253" s="154">
        <f t="shared" si="66"/>
        <v>0</v>
      </c>
      <c r="H253" s="154">
        <f t="shared" si="66"/>
        <v>0</v>
      </c>
      <c r="I253" s="154">
        <f t="shared" si="66"/>
        <v>0</v>
      </c>
      <c r="J253" s="154">
        <f t="shared" si="66"/>
        <v>0</v>
      </c>
      <c r="K253" s="154">
        <f t="shared" si="66"/>
        <v>0</v>
      </c>
      <c r="L253" s="154">
        <f t="shared" si="66"/>
        <v>0</v>
      </c>
      <c r="M253" s="154">
        <f t="shared" si="66"/>
        <v>0</v>
      </c>
      <c r="N253" s="154">
        <f t="shared" si="66"/>
        <v>0</v>
      </c>
      <c r="O253" s="154">
        <f t="shared" si="66"/>
        <v>0</v>
      </c>
      <c r="P253" s="154">
        <f t="shared" si="51"/>
        <v>0</v>
      </c>
    </row>
    <row r="254" spans="1:16" s="85" customFormat="1" x14ac:dyDescent="0.25">
      <c r="A254" s="106">
        <v>2207050100</v>
      </c>
      <c r="B254" s="105" t="s">
        <v>282</v>
      </c>
      <c r="C254" s="92" t="s">
        <v>153</v>
      </c>
      <c r="D254" s="154"/>
      <c r="E254" s="154"/>
      <c r="F254" s="154"/>
      <c r="G254" s="154"/>
      <c r="H254" s="154"/>
      <c r="I254" s="154"/>
      <c r="J254" s="154"/>
      <c r="K254" s="154"/>
      <c r="L254" s="154"/>
      <c r="M254" s="154"/>
      <c r="N254" s="154"/>
      <c r="O254" s="154"/>
      <c r="P254" s="154">
        <f t="shared" si="51"/>
        <v>0</v>
      </c>
    </row>
    <row r="255" spans="1:16" s="85" customFormat="1" x14ac:dyDescent="0.25">
      <c r="A255" s="106">
        <v>2207050200</v>
      </c>
      <c r="B255" s="105" t="s">
        <v>170</v>
      </c>
      <c r="C255" s="92" t="s">
        <v>153</v>
      </c>
      <c r="D255" s="154"/>
      <c r="E255" s="154"/>
      <c r="F255" s="154"/>
      <c r="G255" s="154"/>
      <c r="H255" s="154"/>
      <c r="I255" s="154"/>
      <c r="J255" s="154"/>
      <c r="K255" s="154"/>
      <c r="L255" s="154"/>
      <c r="M255" s="154"/>
      <c r="N255" s="154"/>
      <c r="O255" s="154"/>
      <c r="P255" s="154">
        <f t="shared" si="51"/>
        <v>0</v>
      </c>
    </row>
    <row r="256" spans="1:16" s="85" customFormat="1" x14ac:dyDescent="0.25">
      <c r="A256" s="106">
        <v>2207050300</v>
      </c>
      <c r="B256" s="105" t="s">
        <v>171</v>
      </c>
      <c r="C256" s="92" t="s">
        <v>153</v>
      </c>
      <c r="D256" s="154"/>
      <c r="E256" s="154"/>
      <c r="F256" s="154"/>
      <c r="G256" s="154"/>
      <c r="H256" s="154"/>
      <c r="I256" s="154"/>
      <c r="J256" s="154"/>
      <c r="K256" s="154"/>
      <c r="L256" s="154"/>
      <c r="M256" s="154"/>
      <c r="N256" s="154"/>
      <c r="O256" s="154"/>
      <c r="P256" s="154">
        <f t="shared" si="51"/>
        <v>0</v>
      </c>
    </row>
    <row r="257" spans="1:16" s="85" customFormat="1" x14ac:dyDescent="0.25">
      <c r="A257" s="106">
        <v>2207059000</v>
      </c>
      <c r="B257" s="105" t="s">
        <v>172</v>
      </c>
      <c r="C257" s="92" t="s">
        <v>153</v>
      </c>
      <c r="D257" s="154"/>
      <c r="E257" s="154"/>
      <c r="F257" s="154"/>
      <c r="G257" s="154"/>
      <c r="H257" s="154"/>
      <c r="I257" s="154"/>
      <c r="J257" s="154"/>
      <c r="K257" s="154"/>
      <c r="L257" s="154"/>
      <c r="M257" s="154"/>
      <c r="N257" s="154"/>
      <c r="O257" s="154"/>
      <c r="P257" s="154">
        <f t="shared" si="51"/>
        <v>0</v>
      </c>
    </row>
    <row r="258" spans="1:16" s="85" customFormat="1" x14ac:dyDescent="0.25">
      <c r="A258" s="106">
        <v>2207060000</v>
      </c>
      <c r="B258" s="83" t="s">
        <v>283</v>
      </c>
      <c r="C258" s="95" t="s">
        <v>165</v>
      </c>
      <c r="D258" s="154"/>
      <c r="E258" s="154"/>
      <c r="F258" s="154"/>
      <c r="G258" s="154"/>
      <c r="H258" s="154"/>
      <c r="I258" s="154"/>
      <c r="J258" s="154"/>
      <c r="K258" s="154"/>
      <c r="L258" s="154"/>
      <c r="M258" s="154"/>
      <c r="N258" s="154"/>
      <c r="O258" s="154"/>
      <c r="P258" s="154">
        <f t="shared" si="51"/>
        <v>0</v>
      </c>
    </row>
    <row r="259" spans="1:16" s="85" customFormat="1" x14ac:dyDescent="0.25">
      <c r="A259" s="106">
        <v>2207070000</v>
      </c>
      <c r="B259" s="83" t="s">
        <v>284</v>
      </c>
      <c r="C259" s="95" t="s">
        <v>151</v>
      </c>
      <c r="D259" s="154">
        <f>D260+D261+D262+D263</f>
        <v>0</v>
      </c>
      <c r="E259" s="154">
        <f t="shared" ref="E259:O259" si="67">E260+E261+E262+E263</f>
        <v>0</v>
      </c>
      <c r="F259" s="154">
        <f t="shared" si="67"/>
        <v>0</v>
      </c>
      <c r="G259" s="154">
        <f t="shared" si="67"/>
        <v>0</v>
      </c>
      <c r="H259" s="154">
        <f t="shared" si="67"/>
        <v>0</v>
      </c>
      <c r="I259" s="154">
        <f t="shared" si="67"/>
        <v>0</v>
      </c>
      <c r="J259" s="154">
        <f t="shared" si="67"/>
        <v>0</v>
      </c>
      <c r="K259" s="154">
        <f t="shared" si="67"/>
        <v>0</v>
      </c>
      <c r="L259" s="154">
        <f t="shared" si="67"/>
        <v>0</v>
      </c>
      <c r="M259" s="154">
        <f t="shared" si="67"/>
        <v>0</v>
      </c>
      <c r="N259" s="154">
        <f t="shared" si="67"/>
        <v>0</v>
      </c>
      <c r="O259" s="154">
        <f t="shared" si="67"/>
        <v>0</v>
      </c>
      <c r="P259" s="154">
        <f t="shared" si="51"/>
        <v>0</v>
      </c>
    </row>
    <row r="260" spans="1:16" s="85" customFormat="1" x14ac:dyDescent="0.25">
      <c r="A260" s="106">
        <v>2207070100</v>
      </c>
      <c r="B260" s="107" t="s">
        <v>285</v>
      </c>
      <c r="C260" s="92" t="s">
        <v>173</v>
      </c>
      <c r="D260" s="154"/>
      <c r="E260" s="154"/>
      <c r="F260" s="154"/>
      <c r="G260" s="154"/>
      <c r="H260" s="154"/>
      <c r="I260" s="154"/>
      <c r="J260" s="154"/>
      <c r="K260" s="154"/>
      <c r="L260" s="154"/>
      <c r="M260" s="154"/>
      <c r="N260" s="154"/>
      <c r="O260" s="154"/>
      <c r="P260" s="154">
        <f t="shared" si="51"/>
        <v>0</v>
      </c>
    </row>
    <row r="261" spans="1:16" s="85" customFormat="1" x14ac:dyDescent="0.25">
      <c r="A261" s="106">
        <v>2207070200</v>
      </c>
      <c r="B261" s="107" t="s">
        <v>177</v>
      </c>
      <c r="C261" s="92" t="s">
        <v>173</v>
      </c>
      <c r="D261" s="154"/>
      <c r="E261" s="154"/>
      <c r="F261" s="154"/>
      <c r="G261" s="154"/>
      <c r="H261" s="154"/>
      <c r="I261" s="154"/>
      <c r="J261" s="154"/>
      <c r="K261" s="154"/>
      <c r="L261" s="154"/>
      <c r="M261" s="154"/>
      <c r="N261" s="154"/>
      <c r="O261" s="154"/>
      <c r="P261" s="154">
        <f t="shared" si="51"/>
        <v>0</v>
      </c>
    </row>
    <row r="262" spans="1:16" s="85" customFormat="1" x14ac:dyDescent="0.25">
      <c r="A262" s="106">
        <v>2207070300</v>
      </c>
      <c r="B262" s="107" t="s">
        <v>178</v>
      </c>
      <c r="C262" s="92" t="s">
        <v>173</v>
      </c>
      <c r="D262" s="154"/>
      <c r="E262" s="154"/>
      <c r="F262" s="154"/>
      <c r="G262" s="154"/>
      <c r="H262" s="154"/>
      <c r="I262" s="154"/>
      <c r="J262" s="154"/>
      <c r="K262" s="154"/>
      <c r="L262" s="154"/>
      <c r="M262" s="154"/>
      <c r="N262" s="154"/>
      <c r="O262" s="154"/>
      <c r="P262" s="154">
        <f t="shared" ref="P262:P325" si="68">SUM(D262:O262)</f>
        <v>0</v>
      </c>
    </row>
    <row r="263" spans="1:16" s="85" customFormat="1" x14ac:dyDescent="0.25">
      <c r="A263" s="106">
        <v>2207070400</v>
      </c>
      <c r="B263" s="107" t="s">
        <v>286</v>
      </c>
      <c r="C263" s="92" t="s">
        <v>173</v>
      </c>
      <c r="D263" s="154"/>
      <c r="E263" s="154"/>
      <c r="F263" s="154"/>
      <c r="G263" s="154"/>
      <c r="H263" s="154"/>
      <c r="I263" s="154"/>
      <c r="J263" s="154"/>
      <c r="K263" s="154"/>
      <c r="L263" s="154"/>
      <c r="M263" s="154"/>
      <c r="N263" s="154"/>
      <c r="O263" s="154"/>
      <c r="P263" s="154">
        <f t="shared" si="68"/>
        <v>0</v>
      </c>
    </row>
    <row r="264" spans="1:16" s="85" customFormat="1" x14ac:dyDescent="0.25">
      <c r="A264" s="106">
        <v>2207070500</v>
      </c>
      <c r="B264" s="83" t="s">
        <v>180</v>
      </c>
      <c r="C264" s="95" t="s">
        <v>165</v>
      </c>
      <c r="D264" s="154">
        <f>D265+D266+D267</f>
        <v>0</v>
      </c>
      <c r="E264" s="154">
        <f t="shared" ref="E264:O264" si="69">E265+E266+E267</f>
        <v>0</v>
      </c>
      <c r="F264" s="154">
        <f t="shared" si="69"/>
        <v>0</v>
      </c>
      <c r="G264" s="154">
        <f t="shared" si="69"/>
        <v>0</v>
      </c>
      <c r="H264" s="154">
        <f t="shared" si="69"/>
        <v>0</v>
      </c>
      <c r="I264" s="154">
        <f t="shared" si="69"/>
        <v>0</v>
      </c>
      <c r="J264" s="154">
        <f t="shared" si="69"/>
        <v>0</v>
      </c>
      <c r="K264" s="154">
        <f t="shared" si="69"/>
        <v>0</v>
      </c>
      <c r="L264" s="154">
        <f t="shared" si="69"/>
        <v>0</v>
      </c>
      <c r="M264" s="154">
        <f t="shared" si="69"/>
        <v>0</v>
      </c>
      <c r="N264" s="154">
        <f t="shared" si="69"/>
        <v>0</v>
      </c>
      <c r="O264" s="154">
        <f t="shared" si="69"/>
        <v>0</v>
      </c>
      <c r="P264" s="154">
        <f t="shared" si="68"/>
        <v>0</v>
      </c>
    </row>
    <row r="265" spans="1:16" s="85" customFormat="1" x14ac:dyDescent="0.25">
      <c r="A265" s="110">
        <v>2207070510</v>
      </c>
      <c r="B265" s="107" t="s">
        <v>287</v>
      </c>
      <c r="C265" s="92" t="s">
        <v>173</v>
      </c>
      <c r="D265" s="154"/>
      <c r="E265" s="154"/>
      <c r="F265" s="154"/>
      <c r="G265" s="154"/>
      <c r="H265" s="154"/>
      <c r="I265" s="154"/>
      <c r="J265" s="154"/>
      <c r="K265" s="154"/>
      <c r="L265" s="154"/>
      <c r="M265" s="154"/>
      <c r="N265" s="154"/>
      <c r="O265" s="154"/>
      <c r="P265" s="154">
        <f t="shared" si="68"/>
        <v>0</v>
      </c>
    </row>
    <row r="266" spans="1:16" s="85" customFormat="1" x14ac:dyDescent="0.25">
      <c r="A266" s="110">
        <v>2207070520</v>
      </c>
      <c r="B266" s="107" t="s">
        <v>182</v>
      </c>
      <c r="C266" s="92" t="s">
        <v>173</v>
      </c>
      <c r="D266" s="154"/>
      <c r="E266" s="154"/>
      <c r="F266" s="154"/>
      <c r="G266" s="154"/>
      <c r="H266" s="154"/>
      <c r="I266" s="154"/>
      <c r="J266" s="154"/>
      <c r="K266" s="154"/>
      <c r="L266" s="154"/>
      <c r="M266" s="154"/>
      <c r="N266" s="154"/>
      <c r="O266" s="154"/>
      <c r="P266" s="154">
        <f t="shared" si="68"/>
        <v>0</v>
      </c>
    </row>
    <row r="267" spans="1:16" s="85" customFormat="1" x14ac:dyDescent="0.25">
      <c r="A267" s="110">
        <v>2207070530</v>
      </c>
      <c r="B267" s="107" t="s">
        <v>183</v>
      </c>
      <c r="C267" s="92" t="s">
        <v>173</v>
      </c>
      <c r="D267" s="154"/>
      <c r="E267" s="154"/>
      <c r="F267" s="154"/>
      <c r="G267" s="154"/>
      <c r="H267" s="154"/>
      <c r="I267" s="154"/>
      <c r="J267" s="154"/>
      <c r="K267" s="154"/>
      <c r="L267" s="154"/>
      <c r="M267" s="154"/>
      <c r="N267" s="154"/>
      <c r="O267" s="154"/>
      <c r="P267" s="154">
        <f t="shared" si="68"/>
        <v>0</v>
      </c>
    </row>
    <row r="268" spans="1:16" s="85" customFormat="1" x14ac:dyDescent="0.25">
      <c r="A268" s="106">
        <v>2207070600</v>
      </c>
      <c r="B268" s="83" t="s">
        <v>184</v>
      </c>
      <c r="C268" s="95" t="s">
        <v>165</v>
      </c>
      <c r="D268" s="154">
        <f>D269+D270+D271+D272</f>
        <v>0</v>
      </c>
      <c r="E268" s="154">
        <f t="shared" ref="E268:O268" si="70">E269+E270+E271+E272</f>
        <v>0</v>
      </c>
      <c r="F268" s="154">
        <f t="shared" si="70"/>
        <v>0</v>
      </c>
      <c r="G268" s="154">
        <f t="shared" si="70"/>
        <v>0</v>
      </c>
      <c r="H268" s="154">
        <f t="shared" si="70"/>
        <v>0</v>
      </c>
      <c r="I268" s="154">
        <f t="shared" si="70"/>
        <v>0</v>
      </c>
      <c r="J268" s="154">
        <f t="shared" si="70"/>
        <v>0</v>
      </c>
      <c r="K268" s="154">
        <f t="shared" si="70"/>
        <v>0</v>
      </c>
      <c r="L268" s="154">
        <f t="shared" si="70"/>
        <v>0</v>
      </c>
      <c r="M268" s="154">
        <f t="shared" si="70"/>
        <v>0</v>
      </c>
      <c r="N268" s="154">
        <f t="shared" si="70"/>
        <v>0</v>
      </c>
      <c r="O268" s="154">
        <f t="shared" si="70"/>
        <v>0</v>
      </c>
      <c r="P268" s="154">
        <f t="shared" si="68"/>
        <v>0</v>
      </c>
    </row>
    <row r="269" spans="1:16" s="85" customFormat="1" x14ac:dyDescent="0.25">
      <c r="A269" s="110">
        <v>2207070610</v>
      </c>
      <c r="B269" s="107" t="s">
        <v>185</v>
      </c>
      <c r="C269" s="92" t="s">
        <v>173</v>
      </c>
      <c r="D269" s="154"/>
      <c r="E269" s="154"/>
      <c r="F269" s="154"/>
      <c r="G269" s="154"/>
      <c r="H269" s="154"/>
      <c r="I269" s="154"/>
      <c r="J269" s="154"/>
      <c r="K269" s="154"/>
      <c r="L269" s="154"/>
      <c r="M269" s="154"/>
      <c r="N269" s="154"/>
      <c r="O269" s="154"/>
      <c r="P269" s="154">
        <f t="shared" si="68"/>
        <v>0</v>
      </c>
    </row>
    <row r="270" spans="1:16" s="85" customFormat="1" x14ac:dyDescent="0.25">
      <c r="A270" s="110">
        <v>2207070620</v>
      </c>
      <c r="B270" s="107" t="s">
        <v>186</v>
      </c>
      <c r="C270" s="92" t="s">
        <v>173</v>
      </c>
      <c r="D270" s="154"/>
      <c r="E270" s="154"/>
      <c r="F270" s="154"/>
      <c r="G270" s="154"/>
      <c r="H270" s="154"/>
      <c r="I270" s="154"/>
      <c r="J270" s="154"/>
      <c r="K270" s="154"/>
      <c r="L270" s="154"/>
      <c r="M270" s="154"/>
      <c r="N270" s="154"/>
      <c r="O270" s="154"/>
      <c r="P270" s="154">
        <f t="shared" si="68"/>
        <v>0</v>
      </c>
    </row>
    <row r="271" spans="1:16" s="85" customFormat="1" x14ac:dyDescent="0.25">
      <c r="A271" s="110">
        <v>2207070630</v>
      </c>
      <c r="B271" s="107" t="s">
        <v>288</v>
      </c>
      <c r="C271" s="92" t="s">
        <v>173</v>
      </c>
      <c r="D271" s="154"/>
      <c r="E271" s="154"/>
      <c r="F271" s="154"/>
      <c r="G271" s="154"/>
      <c r="H271" s="154"/>
      <c r="I271" s="154"/>
      <c r="J271" s="154"/>
      <c r="K271" s="154"/>
      <c r="L271" s="154"/>
      <c r="M271" s="154"/>
      <c r="N271" s="154"/>
      <c r="O271" s="154"/>
      <c r="P271" s="154">
        <f t="shared" si="68"/>
        <v>0</v>
      </c>
    </row>
    <row r="272" spans="1:16" s="85" customFormat="1" x14ac:dyDescent="0.25">
      <c r="A272" s="110">
        <v>2207070690</v>
      </c>
      <c r="B272" s="105" t="s">
        <v>188</v>
      </c>
      <c r="C272" s="92" t="s">
        <v>173</v>
      </c>
      <c r="D272" s="154"/>
      <c r="E272" s="154"/>
      <c r="F272" s="154"/>
      <c r="G272" s="154"/>
      <c r="H272" s="154"/>
      <c r="I272" s="154"/>
      <c r="J272" s="154"/>
      <c r="K272" s="154"/>
      <c r="L272" s="154"/>
      <c r="M272" s="154"/>
      <c r="N272" s="154"/>
      <c r="O272" s="154"/>
      <c r="P272" s="154">
        <f t="shared" si="68"/>
        <v>0</v>
      </c>
    </row>
    <row r="273" spans="1:16" s="85" customFormat="1" x14ac:dyDescent="0.25">
      <c r="A273" s="106">
        <v>2207070700</v>
      </c>
      <c r="B273" s="83" t="s">
        <v>189</v>
      </c>
      <c r="C273" s="95" t="s">
        <v>161</v>
      </c>
      <c r="D273" s="154">
        <f>D274+D275+D276+D277+D278</f>
        <v>0</v>
      </c>
      <c r="E273" s="154">
        <f t="shared" ref="E273:O273" si="71">E274+E275+E276+E277+E278</f>
        <v>0</v>
      </c>
      <c r="F273" s="154">
        <f t="shared" si="71"/>
        <v>0</v>
      </c>
      <c r="G273" s="154">
        <f t="shared" si="71"/>
        <v>0</v>
      </c>
      <c r="H273" s="154">
        <f t="shared" si="71"/>
        <v>0</v>
      </c>
      <c r="I273" s="154">
        <f t="shared" si="71"/>
        <v>0</v>
      </c>
      <c r="J273" s="154">
        <f t="shared" si="71"/>
        <v>0</v>
      </c>
      <c r="K273" s="154">
        <f t="shared" si="71"/>
        <v>0</v>
      </c>
      <c r="L273" s="154">
        <f t="shared" si="71"/>
        <v>0</v>
      </c>
      <c r="M273" s="154">
        <f t="shared" si="71"/>
        <v>0</v>
      </c>
      <c r="N273" s="154">
        <f t="shared" si="71"/>
        <v>0</v>
      </c>
      <c r="O273" s="154">
        <f t="shared" si="71"/>
        <v>0</v>
      </c>
      <c r="P273" s="154">
        <f t="shared" si="68"/>
        <v>0</v>
      </c>
    </row>
    <row r="274" spans="1:16" s="85" customFormat="1" x14ac:dyDescent="0.25">
      <c r="A274" s="110">
        <v>2207070710</v>
      </c>
      <c r="B274" s="107" t="s">
        <v>289</v>
      </c>
      <c r="C274" s="92" t="s">
        <v>163</v>
      </c>
      <c r="D274" s="154"/>
      <c r="E274" s="154"/>
      <c r="F274" s="154"/>
      <c r="G274" s="154"/>
      <c r="H274" s="154"/>
      <c r="I274" s="154"/>
      <c r="J274" s="154"/>
      <c r="K274" s="154"/>
      <c r="L274" s="154"/>
      <c r="M274" s="154"/>
      <c r="N274" s="154"/>
      <c r="O274" s="154"/>
      <c r="P274" s="154">
        <f t="shared" si="68"/>
        <v>0</v>
      </c>
    </row>
    <row r="275" spans="1:16" s="85" customFormat="1" x14ac:dyDescent="0.25">
      <c r="A275" s="110">
        <v>2207070720</v>
      </c>
      <c r="B275" s="107" t="s">
        <v>290</v>
      </c>
      <c r="C275" s="92" t="s">
        <v>163</v>
      </c>
      <c r="D275" s="154"/>
      <c r="E275" s="154"/>
      <c r="F275" s="154"/>
      <c r="G275" s="154"/>
      <c r="H275" s="154"/>
      <c r="I275" s="154"/>
      <c r="J275" s="154"/>
      <c r="K275" s="154"/>
      <c r="L275" s="154"/>
      <c r="M275" s="154"/>
      <c r="N275" s="154"/>
      <c r="O275" s="154"/>
      <c r="P275" s="154">
        <f t="shared" si="68"/>
        <v>0</v>
      </c>
    </row>
    <row r="276" spans="1:16" s="85" customFormat="1" x14ac:dyDescent="0.25">
      <c r="A276" s="110">
        <v>2207070730</v>
      </c>
      <c r="B276" s="107" t="s">
        <v>192</v>
      </c>
      <c r="C276" s="92" t="s">
        <v>163</v>
      </c>
      <c r="D276" s="154"/>
      <c r="E276" s="154"/>
      <c r="F276" s="154"/>
      <c r="G276" s="154"/>
      <c r="H276" s="154"/>
      <c r="I276" s="154"/>
      <c r="J276" s="154"/>
      <c r="K276" s="154"/>
      <c r="L276" s="154"/>
      <c r="M276" s="154"/>
      <c r="N276" s="154"/>
      <c r="O276" s="154"/>
      <c r="P276" s="154">
        <f t="shared" si="68"/>
        <v>0</v>
      </c>
    </row>
    <row r="277" spans="1:16" s="85" customFormat="1" x14ac:dyDescent="0.25">
      <c r="A277" s="110">
        <v>2207070790</v>
      </c>
      <c r="B277" s="105" t="s">
        <v>193</v>
      </c>
      <c r="C277" s="92" t="s">
        <v>163</v>
      </c>
      <c r="D277" s="154"/>
      <c r="E277" s="154"/>
      <c r="F277" s="154"/>
      <c r="G277" s="154"/>
      <c r="H277" s="154"/>
      <c r="I277" s="154"/>
      <c r="J277" s="154"/>
      <c r="K277" s="154"/>
      <c r="L277" s="154"/>
      <c r="M277" s="154"/>
      <c r="N277" s="154"/>
      <c r="O277" s="154"/>
      <c r="P277" s="154">
        <f t="shared" si="68"/>
        <v>0</v>
      </c>
    </row>
    <row r="278" spans="1:16" s="85" customFormat="1" x14ac:dyDescent="0.25">
      <c r="A278" s="106">
        <v>2207079000</v>
      </c>
      <c r="B278" s="105" t="s">
        <v>291</v>
      </c>
      <c r="C278" s="92" t="s">
        <v>153</v>
      </c>
      <c r="D278" s="154"/>
      <c r="E278" s="154"/>
      <c r="F278" s="154"/>
      <c r="G278" s="154"/>
      <c r="H278" s="154"/>
      <c r="I278" s="154"/>
      <c r="J278" s="154"/>
      <c r="K278" s="154"/>
      <c r="L278" s="154"/>
      <c r="M278" s="154"/>
      <c r="N278" s="154"/>
      <c r="O278" s="154"/>
      <c r="P278" s="154">
        <f t="shared" si="68"/>
        <v>0</v>
      </c>
    </row>
    <row r="279" spans="1:16" s="85" customFormat="1" x14ac:dyDescent="0.25">
      <c r="A279" s="106">
        <v>2207080000</v>
      </c>
      <c r="B279" s="83" t="s">
        <v>292</v>
      </c>
      <c r="C279" s="95" t="s">
        <v>151</v>
      </c>
      <c r="D279" s="154">
        <f>D280+D281+D282</f>
        <v>0</v>
      </c>
      <c r="E279" s="154">
        <f t="shared" ref="E279:O279" si="72">E280+E281+E282</f>
        <v>0</v>
      </c>
      <c r="F279" s="154">
        <f t="shared" si="72"/>
        <v>0</v>
      </c>
      <c r="G279" s="154">
        <f t="shared" si="72"/>
        <v>0</v>
      </c>
      <c r="H279" s="154">
        <f t="shared" si="72"/>
        <v>0</v>
      </c>
      <c r="I279" s="154">
        <f t="shared" si="72"/>
        <v>0</v>
      </c>
      <c r="J279" s="154">
        <f t="shared" si="72"/>
        <v>0</v>
      </c>
      <c r="K279" s="154">
        <f t="shared" si="72"/>
        <v>0</v>
      </c>
      <c r="L279" s="154">
        <f t="shared" si="72"/>
        <v>0</v>
      </c>
      <c r="M279" s="154">
        <f t="shared" si="72"/>
        <v>0</v>
      </c>
      <c r="N279" s="154">
        <f t="shared" si="72"/>
        <v>0</v>
      </c>
      <c r="O279" s="154">
        <f t="shared" si="72"/>
        <v>0</v>
      </c>
      <c r="P279" s="154">
        <f t="shared" si="68"/>
        <v>0</v>
      </c>
    </row>
    <row r="280" spans="1:16" s="85" customFormat="1" x14ac:dyDescent="0.25">
      <c r="A280" s="106">
        <v>2207080100</v>
      </c>
      <c r="B280" s="105" t="s">
        <v>293</v>
      </c>
      <c r="C280" s="92" t="s">
        <v>153</v>
      </c>
      <c r="D280" s="154"/>
      <c r="E280" s="154"/>
      <c r="F280" s="154"/>
      <c r="G280" s="154"/>
      <c r="H280" s="154"/>
      <c r="I280" s="154"/>
      <c r="J280" s="154"/>
      <c r="K280" s="154"/>
      <c r="L280" s="154"/>
      <c r="M280" s="154"/>
      <c r="N280" s="154"/>
      <c r="O280" s="154"/>
      <c r="P280" s="154">
        <f t="shared" si="68"/>
        <v>0</v>
      </c>
    </row>
    <row r="281" spans="1:16" s="85" customFormat="1" x14ac:dyDescent="0.25">
      <c r="A281" s="106">
        <v>2207080200</v>
      </c>
      <c r="B281" s="105" t="s">
        <v>294</v>
      </c>
      <c r="C281" s="92" t="s">
        <v>153</v>
      </c>
      <c r="D281" s="154"/>
      <c r="E281" s="154"/>
      <c r="F281" s="154"/>
      <c r="G281" s="154"/>
      <c r="H281" s="154"/>
      <c r="I281" s="154"/>
      <c r="J281" s="154"/>
      <c r="K281" s="154"/>
      <c r="L281" s="154"/>
      <c r="M281" s="154"/>
      <c r="N281" s="154"/>
      <c r="O281" s="154"/>
      <c r="P281" s="154">
        <f t="shared" si="68"/>
        <v>0</v>
      </c>
    </row>
    <row r="282" spans="1:16" s="85" customFormat="1" x14ac:dyDescent="0.25">
      <c r="A282" s="106">
        <v>2207089000</v>
      </c>
      <c r="B282" s="105" t="s">
        <v>295</v>
      </c>
      <c r="C282" s="92" t="s">
        <v>153</v>
      </c>
      <c r="D282" s="154"/>
      <c r="E282" s="154"/>
      <c r="F282" s="154"/>
      <c r="G282" s="154"/>
      <c r="H282" s="154"/>
      <c r="I282" s="154"/>
      <c r="J282" s="154"/>
      <c r="K282" s="154"/>
      <c r="L282" s="154"/>
      <c r="M282" s="154"/>
      <c r="N282" s="154"/>
      <c r="O282" s="154"/>
      <c r="P282" s="154">
        <f t="shared" si="68"/>
        <v>0</v>
      </c>
    </row>
    <row r="283" spans="1:16" s="85" customFormat="1" x14ac:dyDescent="0.25">
      <c r="A283" s="106">
        <v>2207090000</v>
      </c>
      <c r="B283" s="83" t="s">
        <v>296</v>
      </c>
      <c r="C283" s="95" t="s">
        <v>151</v>
      </c>
      <c r="D283" s="154"/>
      <c r="E283" s="154"/>
      <c r="F283" s="154"/>
      <c r="G283" s="154"/>
      <c r="H283" s="154"/>
      <c r="I283" s="154"/>
      <c r="J283" s="154"/>
      <c r="K283" s="154"/>
      <c r="L283" s="154"/>
      <c r="M283" s="154"/>
      <c r="N283" s="154"/>
      <c r="O283" s="154"/>
      <c r="P283" s="154">
        <f t="shared" si="68"/>
        <v>0</v>
      </c>
    </row>
    <row r="284" spans="1:16" s="85" customFormat="1" x14ac:dyDescent="0.25">
      <c r="A284" s="106">
        <v>2207100000</v>
      </c>
      <c r="B284" s="83" t="s">
        <v>297</v>
      </c>
      <c r="C284" s="95" t="s">
        <v>151</v>
      </c>
      <c r="D284" s="154"/>
      <c r="E284" s="154"/>
      <c r="F284" s="154"/>
      <c r="G284" s="154"/>
      <c r="H284" s="154"/>
      <c r="I284" s="154"/>
      <c r="J284" s="154"/>
      <c r="K284" s="154"/>
      <c r="L284" s="154"/>
      <c r="M284" s="154"/>
      <c r="N284" s="154"/>
      <c r="O284" s="154"/>
      <c r="P284" s="154">
        <f t="shared" si="68"/>
        <v>0</v>
      </c>
    </row>
    <row r="285" spans="1:16" s="85" customFormat="1" x14ac:dyDescent="0.25">
      <c r="A285" s="106">
        <v>2207900000</v>
      </c>
      <c r="B285" s="83" t="s">
        <v>298</v>
      </c>
      <c r="C285" s="95" t="s">
        <v>151</v>
      </c>
      <c r="D285" s="154"/>
      <c r="E285" s="154"/>
      <c r="F285" s="154"/>
      <c r="G285" s="154"/>
      <c r="H285" s="154"/>
      <c r="I285" s="154"/>
      <c r="J285" s="154"/>
      <c r="K285" s="154"/>
      <c r="L285" s="154"/>
      <c r="M285" s="154"/>
      <c r="N285" s="154"/>
      <c r="O285" s="154"/>
      <c r="P285" s="154">
        <f t="shared" si="68"/>
        <v>0</v>
      </c>
    </row>
    <row r="286" spans="1:16" s="85" customFormat="1" x14ac:dyDescent="0.25">
      <c r="A286" s="106">
        <v>2208000000</v>
      </c>
      <c r="B286" s="83" t="s">
        <v>299</v>
      </c>
      <c r="C286" s="95" t="s">
        <v>151</v>
      </c>
      <c r="D286" s="154"/>
      <c r="E286" s="154"/>
      <c r="F286" s="154"/>
      <c r="G286" s="154"/>
      <c r="H286" s="154"/>
      <c r="I286" s="154"/>
      <c r="J286" s="154"/>
      <c r="K286" s="154"/>
      <c r="L286" s="154"/>
      <c r="M286" s="154"/>
      <c r="N286" s="154"/>
      <c r="O286" s="154"/>
      <c r="P286" s="154">
        <f t="shared" si="68"/>
        <v>0</v>
      </c>
    </row>
    <row r="287" spans="1:16" s="85" customFormat="1" x14ac:dyDescent="0.25">
      <c r="A287" s="93">
        <v>2290000000</v>
      </c>
      <c r="B287" s="83" t="s">
        <v>300</v>
      </c>
      <c r="C287" s="95" t="s">
        <v>151</v>
      </c>
      <c r="D287" s="154">
        <f>D288+D289+D290+D295+D296+D301+D302+D303+D306+D309+D310+D311+D314+D317</f>
        <v>0</v>
      </c>
      <c r="E287" s="154">
        <f t="shared" ref="E287:O287" si="73">E288+E289+E290+E295+E296+E301+E302+E303+E306+E309+E310+E311+E314+E317</f>
        <v>0</v>
      </c>
      <c r="F287" s="154">
        <f t="shared" si="73"/>
        <v>0</v>
      </c>
      <c r="G287" s="154">
        <f t="shared" si="73"/>
        <v>0</v>
      </c>
      <c r="H287" s="154">
        <f t="shared" si="73"/>
        <v>0</v>
      </c>
      <c r="I287" s="154">
        <f t="shared" si="73"/>
        <v>0</v>
      </c>
      <c r="J287" s="154">
        <f t="shared" si="73"/>
        <v>0</v>
      </c>
      <c r="K287" s="154">
        <f t="shared" si="73"/>
        <v>0</v>
      </c>
      <c r="L287" s="154">
        <f t="shared" si="73"/>
        <v>0</v>
      </c>
      <c r="M287" s="154">
        <f t="shared" si="73"/>
        <v>0</v>
      </c>
      <c r="N287" s="154">
        <f t="shared" si="73"/>
        <v>0</v>
      </c>
      <c r="O287" s="154">
        <f t="shared" si="73"/>
        <v>0</v>
      </c>
      <c r="P287" s="154">
        <f t="shared" si="68"/>
        <v>0</v>
      </c>
    </row>
    <row r="288" spans="1:16" s="85" customFormat="1" x14ac:dyDescent="0.25">
      <c r="A288" s="93">
        <v>2290010000</v>
      </c>
      <c r="B288" s="83" t="s">
        <v>301</v>
      </c>
      <c r="C288" s="95" t="s">
        <v>151</v>
      </c>
      <c r="D288" s="154"/>
      <c r="E288" s="154"/>
      <c r="F288" s="154"/>
      <c r="G288" s="154"/>
      <c r="H288" s="154"/>
      <c r="I288" s="154"/>
      <c r="J288" s="154"/>
      <c r="K288" s="154"/>
      <c r="L288" s="154"/>
      <c r="M288" s="154"/>
      <c r="N288" s="154"/>
      <c r="O288" s="154"/>
      <c r="P288" s="154">
        <f t="shared" si="68"/>
        <v>0</v>
      </c>
    </row>
    <row r="289" spans="1:16" s="85" customFormat="1" x14ac:dyDescent="0.25">
      <c r="A289" s="93">
        <v>2290020000</v>
      </c>
      <c r="B289" s="83" t="s">
        <v>302</v>
      </c>
      <c r="C289" s="95" t="s">
        <v>151</v>
      </c>
      <c r="D289" s="154"/>
      <c r="E289" s="154"/>
      <c r="F289" s="154"/>
      <c r="G289" s="154"/>
      <c r="H289" s="154"/>
      <c r="I289" s="154"/>
      <c r="J289" s="154"/>
      <c r="K289" s="154"/>
      <c r="L289" s="154"/>
      <c r="M289" s="154"/>
      <c r="N289" s="154"/>
      <c r="O289" s="154"/>
      <c r="P289" s="154">
        <f t="shared" si="68"/>
        <v>0</v>
      </c>
    </row>
    <row r="290" spans="1:16" s="85" customFormat="1" x14ac:dyDescent="0.25">
      <c r="A290" s="93">
        <v>2290030000</v>
      </c>
      <c r="B290" s="83" t="s">
        <v>303</v>
      </c>
      <c r="C290" s="95" t="s">
        <v>151</v>
      </c>
      <c r="D290" s="154">
        <f>D291+D292+D293+D294</f>
        <v>0</v>
      </c>
      <c r="E290" s="154">
        <f t="shared" ref="E290:O290" si="74">E291+E292+E293+E294</f>
        <v>0</v>
      </c>
      <c r="F290" s="154">
        <f t="shared" si="74"/>
        <v>0</v>
      </c>
      <c r="G290" s="154">
        <f t="shared" si="74"/>
        <v>0</v>
      </c>
      <c r="H290" s="154">
        <f t="shared" si="74"/>
        <v>0</v>
      </c>
      <c r="I290" s="154">
        <f t="shared" si="74"/>
        <v>0</v>
      </c>
      <c r="J290" s="154">
        <f t="shared" si="74"/>
        <v>0</v>
      </c>
      <c r="K290" s="154">
        <f t="shared" si="74"/>
        <v>0</v>
      </c>
      <c r="L290" s="154">
        <f t="shared" si="74"/>
        <v>0</v>
      </c>
      <c r="M290" s="154">
        <f t="shared" si="74"/>
        <v>0</v>
      </c>
      <c r="N290" s="154">
        <f t="shared" si="74"/>
        <v>0</v>
      </c>
      <c r="O290" s="154">
        <f t="shared" si="74"/>
        <v>0</v>
      </c>
      <c r="P290" s="154">
        <f t="shared" si="68"/>
        <v>0</v>
      </c>
    </row>
    <row r="291" spans="1:16" s="85" customFormat="1" x14ac:dyDescent="0.25">
      <c r="A291" s="93">
        <v>2290030100</v>
      </c>
      <c r="B291" s="105" t="s">
        <v>156</v>
      </c>
      <c r="C291" s="92" t="s">
        <v>153</v>
      </c>
      <c r="D291" s="154"/>
      <c r="E291" s="154"/>
      <c r="F291" s="154"/>
      <c r="G291" s="154"/>
      <c r="H291" s="154"/>
      <c r="I291" s="154"/>
      <c r="J291" s="154"/>
      <c r="K291" s="154"/>
      <c r="L291" s="154"/>
      <c r="M291" s="154"/>
      <c r="N291" s="154"/>
      <c r="O291" s="154"/>
      <c r="P291" s="154">
        <f t="shared" si="68"/>
        <v>0</v>
      </c>
    </row>
    <row r="292" spans="1:16" s="85" customFormat="1" x14ac:dyDescent="0.25">
      <c r="A292" s="93">
        <v>2290030200</v>
      </c>
      <c r="B292" s="105" t="s">
        <v>157</v>
      </c>
      <c r="C292" s="92" t="s">
        <v>153</v>
      </c>
      <c r="D292" s="154"/>
      <c r="E292" s="154"/>
      <c r="F292" s="154"/>
      <c r="G292" s="154"/>
      <c r="H292" s="154"/>
      <c r="I292" s="154"/>
      <c r="J292" s="154"/>
      <c r="K292" s="154"/>
      <c r="L292" s="154"/>
      <c r="M292" s="154"/>
      <c r="N292" s="154"/>
      <c r="O292" s="154"/>
      <c r="P292" s="154">
        <f t="shared" si="68"/>
        <v>0</v>
      </c>
    </row>
    <row r="293" spans="1:16" s="85" customFormat="1" x14ac:dyDescent="0.25">
      <c r="A293" s="93">
        <v>2290030300</v>
      </c>
      <c r="B293" s="105" t="s">
        <v>158</v>
      </c>
      <c r="C293" s="92" t="s">
        <v>153</v>
      </c>
      <c r="D293" s="154"/>
      <c r="E293" s="154"/>
      <c r="F293" s="154"/>
      <c r="G293" s="154"/>
      <c r="H293" s="154"/>
      <c r="I293" s="154"/>
      <c r="J293" s="154"/>
      <c r="K293" s="154"/>
      <c r="L293" s="154"/>
      <c r="M293" s="154"/>
      <c r="N293" s="154"/>
      <c r="O293" s="154"/>
      <c r="P293" s="154">
        <f t="shared" si="68"/>
        <v>0</v>
      </c>
    </row>
    <row r="294" spans="1:16" s="85" customFormat="1" x14ac:dyDescent="0.25">
      <c r="A294" s="93">
        <v>2290030900</v>
      </c>
      <c r="B294" s="105" t="s">
        <v>304</v>
      </c>
      <c r="C294" s="92" t="s">
        <v>153</v>
      </c>
      <c r="D294" s="154"/>
      <c r="E294" s="154"/>
      <c r="F294" s="154"/>
      <c r="G294" s="154"/>
      <c r="H294" s="154"/>
      <c r="I294" s="154"/>
      <c r="J294" s="154"/>
      <c r="K294" s="154"/>
      <c r="L294" s="154"/>
      <c r="M294" s="154"/>
      <c r="N294" s="154"/>
      <c r="O294" s="154"/>
      <c r="P294" s="154">
        <f t="shared" si="68"/>
        <v>0</v>
      </c>
    </row>
    <row r="295" spans="1:16" s="85" customFormat="1" x14ac:dyDescent="0.25">
      <c r="A295" s="93">
        <v>2290040000</v>
      </c>
      <c r="B295" s="83" t="s">
        <v>305</v>
      </c>
      <c r="C295" s="95" t="s">
        <v>151</v>
      </c>
      <c r="D295" s="154"/>
      <c r="E295" s="154"/>
      <c r="F295" s="154"/>
      <c r="G295" s="154"/>
      <c r="H295" s="154"/>
      <c r="I295" s="154"/>
      <c r="J295" s="154"/>
      <c r="K295" s="154"/>
      <c r="L295" s="154"/>
      <c r="M295" s="154"/>
      <c r="N295" s="154"/>
      <c r="O295" s="154"/>
      <c r="P295" s="154">
        <f t="shared" si="68"/>
        <v>0</v>
      </c>
    </row>
    <row r="296" spans="1:16" s="85" customFormat="1" x14ac:dyDescent="0.25">
      <c r="A296" s="93">
        <v>2290050000</v>
      </c>
      <c r="B296" s="83" t="s">
        <v>306</v>
      </c>
      <c r="C296" s="95" t="s">
        <v>151</v>
      </c>
      <c r="D296" s="154">
        <f>D297+D298+D299+D300</f>
        <v>0</v>
      </c>
      <c r="E296" s="154">
        <f t="shared" ref="E296:O296" si="75">E297+E298+E299+E300</f>
        <v>0</v>
      </c>
      <c r="F296" s="154">
        <f t="shared" si="75"/>
        <v>0</v>
      </c>
      <c r="G296" s="154">
        <f t="shared" si="75"/>
        <v>0</v>
      </c>
      <c r="H296" s="154">
        <f t="shared" si="75"/>
        <v>0</v>
      </c>
      <c r="I296" s="154">
        <f t="shared" si="75"/>
        <v>0</v>
      </c>
      <c r="J296" s="154">
        <f t="shared" si="75"/>
        <v>0</v>
      </c>
      <c r="K296" s="154">
        <f t="shared" si="75"/>
        <v>0</v>
      </c>
      <c r="L296" s="154">
        <f t="shared" si="75"/>
        <v>0</v>
      </c>
      <c r="M296" s="154">
        <f t="shared" si="75"/>
        <v>0</v>
      </c>
      <c r="N296" s="154">
        <f t="shared" si="75"/>
        <v>0</v>
      </c>
      <c r="O296" s="154">
        <f t="shared" si="75"/>
        <v>0</v>
      </c>
      <c r="P296" s="154">
        <f t="shared" si="68"/>
        <v>0</v>
      </c>
    </row>
    <row r="297" spans="1:16" s="85" customFormat="1" x14ac:dyDescent="0.25">
      <c r="A297" s="93">
        <v>2290050100</v>
      </c>
      <c r="B297" s="105" t="s">
        <v>307</v>
      </c>
      <c r="C297" s="92" t="s">
        <v>153</v>
      </c>
      <c r="D297" s="154"/>
      <c r="E297" s="154"/>
      <c r="F297" s="154"/>
      <c r="G297" s="154"/>
      <c r="H297" s="154"/>
      <c r="I297" s="154"/>
      <c r="J297" s="154"/>
      <c r="K297" s="154"/>
      <c r="L297" s="154"/>
      <c r="M297" s="154"/>
      <c r="N297" s="154"/>
      <c r="O297" s="154"/>
      <c r="P297" s="154">
        <f t="shared" si="68"/>
        <v>0</v>
      </c>
    </row>
    <row r="298" spans="1:16" s="85" customFormat="1" x14ac:dyDescent="0.25">
      <c r="A298" s="93">
        <v>2290050200</v>
      </c>
      <c r="B298" s="105" t="s">
        <v>308</v>
      </c>
      <c r="C298" s="92" t="s">
        <v>153</v>
      </c>
      <c r="D298" s="154"/>
      <c r="E298" s="154"/>
      <c r="F298" s="154"/>
      <c r="G298" s="154"/>
      <c r="H298" s="154"/>
      <c r="I298" s="154"/>
      <c r="J298" s="154"/>
      <c r="K298" s="154"/>
      <c r="L298" s="154"/>
      <c r="M298" s="154"/>
      <c r="N298" s="154"/>
      <c r="O298" s="154"/>
      <c r="P298" s="154">
        <f t="shared" si="68"/>
        <v>0</v>
      </c>
    </row>
    <row r="299" spans="1:16" s="85" customFormat="1" x14ac:dyDescent="0.25">
      <c r="A299" s="93">
        <v>2290050300</v>
      </c>
      <c r="B299" s="105" t="s">
        <v>309</v>
      </c>
      <c r="C299" s="92" t="s">
        <v>153</v>
      </c>
      <c r="D299" s="154"/>
      <c r="E299" s="154"/>
      <c r="F299" s="154"/>
      <c r="G299" s="154"/>
      <c r="H299" s="154"/>
      <c r="I299" s="154"/>
      <c r="J299" s="154"/>
      <c r="K299" s="154"/>
      <c r="L299" s="154"/>
      <c r="M299" s="154"/>
      <c r="N299" s="154"/>
      <c r="O299" s="154"/>
      <c r="P299" s="154">
        <f t="shared" si="68"/>
        <v>0</v>
      </c>
    </row>
    <row r="300" spans="1:16" s="85" customFormat="1" x14ac:dyDescent="0.25">
      <c r="A300" s="93">
        <v>2290059000</v>
      </c>
      <c r="B300" s="105" t="s">
        <v>310</v>
      </c>
      <c r="C300" s="92" t="s">
        <v>153</v>
      </c>
      <c r="D300" s="154"/>
      <c r="E300" s="154"/>
      <c r="F300" s="154"/>
      <c r="G300" s="154"/>
      <c r="H300" s="154"/>
      <c r="I300" s="154"/>
      <c r="J300" s="154"/>
      <c r="K300" s="154"/>
      <c r="L300" s="154"/>
      <c r="M300" s="154"/>
      <c r="N300" s="154"/>
      <c r="O300" s="154"/>
      <c r="P300" s="154">
        <f t="shared" si="68"/>
        <v>0</v>
      </c>
    </row>
    <row r="301" spans="1:16" s="85" customFormat="1" x14ac:dyDescent="0.25">
      <c r="A301" s="93">
        <v>2290060000</v>
      </c>
      <c r="B301" s="83" t="s">
        <v>311</v>
      </c>
      <c r="C301" s="95" t="s">
        <v>151</v>
      </c>
      <c r="D301" s="154"/>
      <c r="E301" s="154"/>
      <c r="F301" s="154"/>
      <c r="G301" s="154"/>
      <c r="H301" s="154"/>
      <c r="I301" s="154"/>
      <c r="J301" s="154"/>
      <c r="K301" s="154"/>
      <c r="L301" s="154"/>
      <c r="M301" s="154"/>
      <c r="N301" s="154"/>
      <c r="O301" s="154"/>
      <c r="P301" s="154">
        <f t="shared" si="68"/>
        <v>0</v>
      </c>
    </row>
    <row r="302" spans="1:16" s="85" customFormat="1" x14ac:dyDescent="0.25">
      <c r="A302" s="93">
        <v>2290070000</v>
      </c>
      <c r="B302" s="83" t="s">
        <v>312</v>
      </c>
      <c r="C302" s="95" t="s">
        <v>151</v>
      </c>
      <c r="D302" s="154"/>
      <c r="E302" s="154"/>
      <c r="F302" s="154"/>
      <c r="G302" s="154"/>
      <c r="H302" s="154"/>
      <c r="I302" s="154"/>
      <c r="J302" s="154"/>
      <c r="K302" s="154"/>
      <c r="L302" s="154"/>
      <c r="M302" s="154"/>
      <c r="N302" s="154"/>
      <c r="O302" s="154"/>
      <c r="P302" s="154">
        <f t="shared" si="68"/>
        <v>0</v>
      </c>
    </row>
    <row r="303" spans="1:16" s="85" customFormat="1" x14ac:dyDescent="0.25">
      <c r="A303" s="93">
        <v>2290080000</v>
      </c>
      <c r="B303" s="83" t="s">
        <v>313</v>
      </c>
      <c r="C303" s="95" t="s">
        <v>151</v>
      </c>
      <c r="D303" s="154">
        <f>D304+D305</f>
        <v>0</v>
      </c>
      <c r="E303" s="154">
        <f t="shared" ref="E303:O303" si="76">E304+E305</f>
        <v>0</v>
      </c>
      <c r="F303" s="154">
        <f t="shared" si="76"/>
        <v>0</v>
      </c>
      <c r="G303" s="154">
        <f t="shared" si="76"/>
        <v>0</v>
      </c>
      <c r="H303" s="154">
        <f t="shared" si="76"/>
        <v>0</v>
      </c>
      <c r="I303" s="154">
        <f t="shared" si="76"/>
        <v>0</v>
      </c>
      <c r="J303" s="154">
        <f t="shared" si="76"/>
        <v>0</v>
      </c>
      <c r="K303" s="154">
        <f t="shared" si="76"/>
        <v>0</v>
      </c>
      <c r="L303" s="154">
        <f t="shared" si="76"/>
        <v>0</v>
      </c>
      <c r="M303" s="154">
        <f t="shared" si="76"/>
        <v>0</v>
      </c>
      <c r="N303" s="154">
        <f t="shared" si="76"/>
        <v>0</v>
      </c>
      <c r="O303" s="154">
        <f t="shared" si="76"/>
        <v>0</v>
      </c>
      <c r="P303" s="154">
        <f t="shared" si="68"/>
        <v>0</v>
      </c>
    </row>
    <row r="304" spans="1:16" s="85" customFormat="1" x14ac:dyDescent="0.25">
      <c r="A304" s="93">
        <v>2290080100</v>
      </c>
      <c r="B304" s="105" t="s">
        <v>162</v>
      </c>
      <c r="C304" s="92" t="s">
        <v>153</v>
      </c>
      <c r="D304" s="154"/>
      <c r="E304" s="154"/>
      <c r="F304" s="154"/>
      <c r="G304" s="154"/>
      <c r="H304" s="154"/>
      <c r="I304" s="154"/>
      <c r="J304" s="154"/>
      <c r="K304" s="154"/>
      <c r="L304" s="154"/>
      <c r="M304" s="154"/>
      <c r="N304" s="154"/>
      <c r="O304" s="154"/>
      <c r="P304" s="154">
        <f t="shared" si="68"/>
        <v>0</v>
      </c>
    </row>
    <row r="305" spans="1:16" s="85" customFormat="1" x14ac:dyDescent="0.25">
      <c r="A305" s="93">
        <v>2290080200</v>
      </c>
      <c r="B305" s="105" t="s">
        <v>314</v>
      </c>
      <c r="C305" s="92" t="s">
        <v>153</v>
      </c>
      <c r="D305" s="154"/>
      <c r="E305" s="154"/>
      <c r="F305" s="154"/>
      <c r="G305" s="154"/>
      <c r="H305" s="154"/>
      <c r="I305" s="154"/>
      <c r="J305" s="154"/>
      <c r="K305" s="154"/>
      <c r="L305" s="154"/>
      <c r="M305" s="154"/>
      <c r="N305" s="154"/>
      <c r="O305" s="154"/>
      <c r="P305" s="154">
        <f t="shared" si="68"/>
        <v>0</v>
      </c>
    </row>
    <row r="306" spans="1:16" s="85" customFormat="1" x14ac:dyDescent="0.25">
      <c r="A306" s="93">
        <v>2290090000</v>
      </c>
      <c r="B306" s="83" t="s">
        <v>315</v>
      </c>
      <c r="C306" s="95" t="s">
        <v>151</v>
      </c>
      <c r="D306" s="154">
        <f>D307+D308</f>
        <v>0</v>
      </c>
      <c r="E306" s="154">
        <f t="shared" ref="E306:O306" si="77">E307+E308</f>
        <v>0</v>
      </c>
      <c r="F306" s="154">
        <f t="shared" si="77"/>
        <v>0</v>
      </c>
      <c r="G306" s="154">
        <f t="shared" si="77"/>
        <v>0</v>
      </c>
      <c r="H306" s="154">
        <f t="shared" si="77"/>
        <v>0</v>
      </c>
      <c r="I306" s="154">
        <f t="shared" si="77"/>
        <v>0</v>
      </c>
      <c r="J306" s="154">
        <f t="shared" si="77"/>
        <v>0</v>
      </c>
      <c r="K306" s="154">
        <f t="shared" si="77"/>
        <v>0</v>
      </c>
      <c r="L306" s="154">
        <f t="shared" si="77"/>
        <v>0</v>
      </c>
      <c r="M306" s="154">
        <f t="shared" si="77"/>
        <v>0</v>
      </c>
      <c r="N306" s="154">
        <f t="shared" si="77"/>
        <v>0</v>
      </c>
      <c r="O306" s="154">
        <f t="shared" si="77"/>
        <v>0</v>
      </c>
      <c r="P306" s="154">
        <f t="shared" si="68"/>
        <v>0</v>
      </c>
    </row>
    <row r="307" spans="1:16" s="85" customFormat="1" x14ac:dyDescent="0.25">
      <c r="A307" s="93">
        <v>2290090100</v>
      </c>
      <c r="B307" s="105" t="s">
        <v>158</v>
      </c>
      <c r="C307" s="92" t="s">
        <v>153</v>
      </c>
      <c r="D307" s="154"/>
      <c r="E307" s="154"/>
      <c r="F307" s="154"/>
      <c r="G307" s="154"/>
      <c r="H307" s="154"/>
      <c r="I307" s="154"/>
      <c r="J307" s="154"/>
      <c r="K307" s="154"/>
      <c r="L307" s="154"/>
      <c r="M307" s="154"/>
      <c r="N307" s="154"/>
      <c r="O307" s="154"/>
      <c r="P307" s="154">
        <f t="shared" si="68"/>
        <v>0</v>
      </c>
    </row>
    <row r="308" spans="1:16" s="85" customFormat="1" x14ac:dyDescent="0.25">
      <c r="A308" s="93">
        <v>2290099000</v>
      </c>
      <c r="B308" s="105" t="s">
        <v>316</v>
      </c>
      <c r="C308" s="92" t="s">
        <v>153</v>
      </c>
      <c r="D308" s="154"/>
      <c r="E308" s="154"/>
      <c r="F308" s="154"/>
      <c r="G308" s="154"/>
      <c r="H308" s="154"/>
      <c r="I308" s="154"/>
      <c r="J308" s="154"/>
      <c r="K308" s="154"/>
      <c r="L308" s="154"/>
      <c r="M308" s="154"/>
      <c r="N308" s="154"/>
      <c r="O308" s="154"/>
      <c r="P308" s="154">
        <f t="shared" si="68"/>
        <v>0</v>
      </c>
    </row>
    <row r="309" spans="1:16" s="85" customFormat="1" x14ac:dyDescent="0.25">
      <c r="A309" s="93">
        <v>2290100000</v>
      </c>
      <c r="B309" s="83" t="s">
        <v>317</v>
      </c>
      <c r="C309" s="95" t="s">
        <v>151</v>
      </c>
      <c r="D309" s="154"/>
      <c r="E309" s="154"/>
      <c r="F309" s="154"/>
      <c r="G309" s="154"/>
      <c r="H309" s="154"/>
      <c r="I309" s="154"/>
      <c r="J309" s="154"/>
      <c r="K309" s="154"/>
      <c r="L309" s="154"/>
      <c r="M309" s="154"/>
      <c r="N309" s="154"/>
      <c r="O309" s="154"/>
      <c r="P309" s="154">
        <f t="shared" si="68"/>
        <v>0</v>
      </c>
    </row>
    <row r="310" spans="1:16" s="85" customFormat="1" x14ac:dyDescent="0.25">
      <c r="A310" s="93">
        <v>2290200000</v>
      </c>
      <c r="B310" s="83" t="s">
        <v>318</v>
      </c>
      <c r="C310" s="95" t="s">
        <v>151</v>
      </c>
      <c r="D310" s="154"/>
      <c r="E310" s="154"/>
      <c r="F310" s="154"/>
      <c r="G310" s="154"/>
      <c r="H310" s="154"/>
      <c r="I310" s="154"/>
      <c r="J310" s="154"/>
      <c r="K310" s="154"/>
      <c r="L310" s="154"/>
      <c r="M310" s="154"/>
      <c r="N310" s="154"/>
      <c r="O310" s="154"/>
      <c r="P310" s="154">
        <f t="shared" si="68"/>
        <v>0</v>
      </c>
    </row>
    <row r="311" spans="1:16" s="85" customFormat="1" x14ac:dyDescent="0.25">
      <c r="A311" s="93">
        <v>2290300000</v>
      </c>
      <c r="B311" s="83" t="s">
        <v>319</v>
      </c>
      <c r="C311" s="95" t="s">
        <v>151</v>
      </c>
      <c r="D311" s="154">
        <f>D312+D313</f>
        <v>0</v>
      </c>
      <c r="E311" s="154">
        <f t="shared" ref="E311:O311" si="78">E312+E313</f>
        <v>0</v>
      </c>
      <c r="F311" s="154">
        <f t="shared" si="78"/>
        <v>0</v>
      </c>
      <c r="G311" s="154">
        <f t="shared" si="78"/>
        <v>0</v>
      </c>
      <c r="H311" s="154">
        <f t="shared" si="78"/>
        <v>0</v>
      </c>
      <c r="I311" s="154">
        <f t="shared" si="78"/>
        <v>0</v>
      </c>
      <c r="J311" s="154">
        <f t="shared" si="78"/>
        <v>0</v>
      </c>
      <c r="K311" s="154">
        <f t="shared" si="78"/>
        <v>0</v>
      </c>
      <c r="L311" s="154">
        <f t="shared" si="78"/>
        <v>0</v>
      </c>
      <c r="M311" s="154">
        <f t="shared" si="78"/>
        <v>0</v>
      </c>
      <c r="N311" s="154">
        <f t="shared" si="78"/>
        <v>0</v>
      </c>
      <c r="O311" s="154">
        <f t="shared" si="78"/>
        <v>0</v>
      </c>
      <c r="P311" s="154">
        <f t="shared" si="68"/>
        <v>0</v>
      </c>
    </row>
    <row r="312" spans="1:16" s="85" customFormat="1" x14ac:dyDescent="0.25">
      <c r="A312" s="93">
        <v>2290300100</v>
      </c>
      <c r="B312" s="105" t="s">
        <v>320</v>
      </c>
      <c r="C312" s="92" t="s">
        <v>153</v>
      </c>
      <c r="D312" s="154"/>
      <c r="E312" s="154"/>
      <c r="F312" s="154"/>
      <c r="G312" s="154"/>
      <c r="H312" s="154"/>
      <c r="I312" s="154"/>
      <c r="J312" s="154"/>
      <c r="K312" s="154"/>
      <c r="L312" s="154"/>
      <c r="M312" s="154"/>
      <c r="N312" s="154"/>
      <c r="O312" s="154"/>
      <c r="P312" s="154">
        <f t="shared" si="68"/>
        <v>0</v>
      </c>
    </row>
    <row r="313" spans="1:16" s="85" customFormat="1" x14ac:dyDescent="0.25">
      <c r="A313" s="93">
        <v>2290390000</v>
      </c>
      <c r="B313" s="105" t="s">
        <v>321</v>
      </c>
      <c r="C313" s="92" t="s">
        <v>153</v>
      </c>
      <c r="D313" s="154"/>
      <c r="E313" s="154"/>
      <c r="F313" s="154"/>
      <c r="G313" s="154"/>
      <c r="H313" s="154"/>
      <c r="I313" s="154"/>
      <c r="J313" s="154"/>
      <c r="K313" s="154"/>
      <c r="L313" s="154"/>
      <c r="M313" s="154"/>
      <c r="N313" s="154"/>
      <c r="O313" s="154"/>
      <c r="P313" s="154">
        <f t="shared" si="68"/>
        <v>0</v>
      </c>
    </row>
    <row r="314" spans="1:16" s="85" customFormat="1" x14ac:dyDescent="0.25">
      <c r="A314" s="93">
        <v>2290400000</v>
      </c>
      <c r="B314" s="83" t="s">
        <v>322</v>
      </c>
      <c r="C314" s="95" t="s">
        <v>151</v>
      </c>
      <c r="D314" s="154">
        <f>D315+D316</f>
        <v>0</v>
      </c>
      <c r="E314" s="154">
        <f t="shared" ref="E314:O314" si="79">E315+E316</f>
        <v>0</v>
      </c>
      <c r="F314" s="154">
        <f t="shared" si="79"/>
        <v>0</v>
      </c>
      <c r="G314" s="154">
        <f t="shared" si="79"/>
        <v>0</v>
      </c>
      <c r="H314" s="154">
        <f t="shared" si="79"/>
        <v>0</v>
      </c>
      <c r="I314" s="154">
        <f t="shared" si="79"/>
        <v>0</v>
      </c>
      <c r="J314" s="154">
        <f t="shared" si="79"/>
        <v>0</v>
      </c>
      <c r="K314" s="154">
        <f t="shared" si="79"/>
        <v>0</v>
      </c>
      <c r="L314" s="154">
        <f t="shared" si="79"/>
        <v>0</v>
      </c>
      <c r="M314" s="154">
        <f t="shared" si="79"/>
        <v>0</v>
      </c>
      <c r="N314" s="154">
        <f t="shared" si="79"/>
        <v>0</v>
      </c>
      <c r="O314" s="154">
        <f t="shared" si="79"/>
        <v>0</v>
      </c>
      <c r="P314" s="154">
        <f t="shared" si="68"/>
        <v>0</v>
      </c>
    </row>
    <row r="315" spans="1:16" x14ac:dyDescent="0.25">
      <c r="A315" s="39">
        <v>2290400100</v>
      </c>
      <c r="B315" s="43" t="s">
        <v>323</v>
      </c>
      <c r="C315" s="41" t="s">
        <v>153</v>
      </c>
      <c r="D315" s="156"/>
      <c r="E315" s="156"/>
      <c r="F315" s="156"/>
      <c r="G315" s="156"/>
      <c r="H315" s="156"/>
      <c r="I315" s="156"/>
      <c r="J315" s="156"/>
      <c r="K315" s="156"/>
      <c r="L315" s="156"/>
      <c r="M315" s="156"/>
      <c r="N315" s="156"/>
      <c r="O315" s="156"/>
      <c r="P315" s="156">
        <f t="shared" si="68"/>
        <v>0</v>
      </c>
    </row>
    <row r="316" spans="1:16" x14ac:dyDescent="0.25">
      <c r="A316" s="39">
        <v>2290400200</v>
      </c>
      <c r="B316" s="12" t="s">
        <v>324</v>
      </c>
      <c r="C316" s="41" t="s">
        <v>153</v>
      </c>
      <c r="D316" s="156"/>
      <c r="E316" s="156"/>
      <c r="F316" s="156"/>
      <c r="G316" s="156"/>
      <c r="H316" s="156"/>
      <c r="I316" s="156"/>
      <c r="J316" s="156"/>
      <c r="K316" s="156"/>
      <c r="L316" s="156"/>
      <c r="M316" s="156"/>
      <c r="N316" s="156"/>
      <c r="O316" s="156"/>
      <c r="P316" s="156">
        <f t="shared" si="68"/>
        <v>0</v>
      </c>
    </row>
    <row r="317" spans="1:16" x14ac:dyDescent="0.25">
      <c r="A317" s="39">
        <v>2299000000</v>
      </c>
      <c r="B317" s="42" t="s">
        <v>325</v>
      </c>
      <c r="C317" s="40" t="s">
        <v>151</v>
      </c>
      <c r="D317" s="156"/>
      <c r="E317" s="156"/>
      <c r="F317" s="156"/>
      <c r="G317" s="156"/>
      <c r="H317" s="156"/>
      <c r="I317" s="156"/>
      <c r="J317" s="156"/>
      <c r="K317" s="156"/>
      <c r="L317" s="156"/>
      <c r="M317" s="156"/>
      <c r="N317" s="156"/>
      <c r="O317" s="156"/>
      <c r="P317" s="156">
        <f t="shared" si="68"/>
        <v>0</v>
      </c>
    </row>
    <row r="318" spans="1:16" x14ac:dyDescent="0.25">
      <c r="A318" s="46">
        <v>2300000000</v>
      </c>
      <c r="B318" s="47" t="s">
        <v>326</v>
      </c>
      <c r="C318" s="48" t="s">
        <v>327</v>
      </c>
      <c r="D318" s="157">
        <f>D3+D128</f>
        <v>0</v>
      </c>
      <c r="E318" s="157">
        <f>E3+E128</f>
        <v>0</v>
      </c>
      <c r="F318" s="157">
        <f>F3+F128</f>
        <v>0</v>
      </c>
      <c r="G318" s="157">
        <f>G3+G128</f>
        <v>0</v>
      </c>
      <c r="H318" s="157">
        <f>H3+H128</f>
        <v>0</v>
      </c>
      <c r="I318" s="157">
        <f>I3+I128</f>
        <v>0</v>
      </c>
      <c r="J318" s="157">
        <f>J3+J128</f>
        <v>0</v>
      </c>
      <c r="K318" s="157">
        <f>K3+K128</f>
        <v>0</v>
      </c>
      <c r="L318" s="157">
        <f>L3+L128</f>
        <v>0</v>
      </c>
      <c r="M318" s="157">
        <f>M3+M128</f>
        <v>0</v>
      </c>
      <c r="N318" s="157">
        <f>N3+N128</f>
        <v>0</v>
      </c>
      <c r="O318" s="157">
        <f>O3+O128</f>
        <v>0</v>
      </c>
      <c r="P318" s="158">
        <f t="shared" si="68"/>
        <v>0</v>
      </c>
    </row>
    <row r="319" spans="1:16" x14ac:dyDescent="0.25">
      <c r="A319" s="39">
        <v>2400000000</v>
      </c>
      <c r="B319" s="42" t="s">
        <v>328</v>
      </c>
      <c r="C319" s="40" t="s">
        <v>151</v>
      </c>
      <c r="D319" s="156">
        <f>D320+D331</f>
        <v>0</v>
      </c>
      <c r="E319" s="156">
        <f t="shared" ref="E319:O319" si="80">E320+E331</f>
        <v>0</v>
      </c>
      <c r="F319" s="156">
        <f t="shared" si="80"/>
        <v>0</v>
      </c>
      <c r="G319" s="156">
        <f t="shared" si="80"/>
        <v>0</v>
      </c>
      <c r="H319" s="156">
        <f t="shared" si="80"/>
        <v>0</v>
      </c>
      <c r="I319" s="156">
        <f t="shared" si="80"/>
        <v>0</v>
      </c>
      <c r="J319" s="156">
        <f t="shared" si="80"/>
        <v>0</v>
      </c>
      <c r="K319" s="156">
        <f t="shared" si="80"/>
        <v>0</v>
      </c>
      <c r="L319" s="156">
        <f t="shared" si="80"/>
        <v>0</v>
      </c>
      <c r="M319" s="156">
        <f t="shared" si="80"/>
        <v>0</v>
      </c>
      <c r="N319" s="156">
        <f t="shared" si="80"/>
        <v>0</v>
      </c>
      <c r="O319" s="156">
        <f t="shared" si="80"/>
        <v>0</v>
      </c>
      <c r="P319" s="156">
        <f t="shared" si="68"/>
        <v>0</v>
      </c>
    </row>
    <row r="320" spans="1:16" x14ac:dyDescent="0.25">
      <c r="A320" s="39">
        <v>2401000000</v>
      </c>
      <c r="B320" s="42" t="s">
        <v>329</v>
      </c>
      <c r="C320" s="40" t="s">
        <v>151</v>
      </c>
      <c r="D320" s="156">
        <f>D321+D329+D330</f>
        <v>0</v>
      </c>
      <c r="E320" s="156">
        <f t="shared" ref="E320:O320" si="81">E321+E329+E330</f>
        <v>0</v>
      </c>
      <c r="F320" s="156">
        <f t="shared" si="81"/>
        <v>0</v>
      </c>
      <c r="G320" s="156">
        <f t="shared" si="81"/>
        <v>0</v>
      </c>
      <c r="H320" s="156">
        <f t="shared" si="81"/>
        <v>0</v>
      </c>
      <c r="I320" s="156">
        <f t="shared" si="81"/>
        <v>0</v>
      </c>
      <c r="J320" s="156">
        <f t="shared" si="81"/>
        <v>0</v>
      </c>
      <c r="K320" s="156">
        <f t="shared" si="81"/>
        <v>0</v>
      </c>
      <c r="L320" s="156">
        <f t="shared" si="81"/>
        <v>0</v>
      </c>
      <c r="M320" s="156">
        <f t="shared" si="81"/>
        <v>0</v>
      </c>
      <c r="N320" s="156">
        <f t="shared" si="81"/>
        <v>0</v>
      </c>
      <c r="O320" s="156">
        <f t="shared" si="81"/>
        <v>0</v>
      </c>
      <c r="P320" s="156">
        <f t="shared" si="68"/>
        <v>0</v>
      </c>
    </row>
    <row r="321" spans="1:16" x14ac:dyDescent="0.25">
      <c r="A321" s="39">
        <v>2401010000</v>
      </c>
      <c r="B321" s="12" t="s">
        <v>330</v>
      </c>
      <c r="C321" s="41" t="s">
        <v>153</v>
      </c>
      <c r="D321" s="156">
        <f>D322+D323+D324+D325+D326+D327+D328</f>
        <v>0</v>
      </c>
      <c r="E321" s="156">
        <f t="shared" ref="E321:O321" si="82">E322+E323+E324+E325+E326+E327+E328</f>
        <v>0</v>
      </c>
      <c r="F321" s="156">
        <f t="shared" si="82"/>
        <v>0</v>
      </c>
      <c r="G321" s="156">
        <f t="shared" si="82"/>
        <v>0</v>
      </c>
      <c r="H321" s="156">
        <f t="shared" si="82"/>
        <v>0</v>
      </c>
      <c r="I321" s="156">
        <f t="shared" si="82"/>
        <v>0</v>
      </c>
      <c r="J321" s="156">
        <f t="shared" si="82"/>
        <v>0</v>
      </c>
      <c r="K321" s="156">
        <f t="shared" si="82"/>
        <v>0</v>
      </c>
      <c r="L321" s="156">
        <f t="shared" si="82"/>
        <v>0</v>
      </c>
      <c r="M321" s="156">
        <f t="shared" si="82"/>
        <v>0</v>
      </c>
      <c r="N321" s="156">
        <f t="shared" si="82"/>
        <v>0</v>
      </c>
      <c r="O321" s="156">
        <f t="shared" si="82"/>
        <v>0</v>
      </c>
      <c r="P321" s="156">
        <f t="shared" si="68"/>
        <v>0</v>
      </c>
    </row>
    <row r="322" spans="1:16" x14ac:dyDescent="0.25">
      <c r="A322" s="39">
        <v>2401010100</v>
      </c>
      <c r="B322" s="12" t="s">
        <v>156</v>
      </c>
      <c r="C322" s="41" t="s">
        <v>153</v>
      </c>
      <c r="D322" s="156"/>
      <c r="E322" s="156"/>
      <c r="F322" s="156"/>
      <c r="G322" s="156"/>
      <c r="H322" s="156"/>
      <c r="I322" s="156"/>
      <c r="J322" s="156"/>
      <c r="K322" s="156"/>
      <c r="L322" s="156"/>
      <c r="M322" s="156"/>
      <c r="N322" s="156"/>
      <c r="O322" s="156"/>
      <c r="P322" s="156">
        <f t="shared" si="68"/>
        <v>0</v>
      </c>
    </row>
    <row r="323" spans="1:16" x14ac:dyDescent="0.25">
      <c r="A323" s="39">
        <v>2401010200</v>
      </c>
      <c r="B323" s="12" t="s">
        <v>166</v>
      </c>
      <c r="C323" s="41" t="s">
        <v>153</v>
      </c>
      <c r="D323" s="156"/>
      <c r="E323" s="156"/>
      <c r="F323" s="156"/>
      <c r="G323" s="156"/>
      <c r="H323" s="156"/>
      <c r="I323" s="156"/>
      <c r="J323" s="156"/>
      <c r="K323" s="156"/>
      <c r="L323" s="156"/>
      <c r="M323" s="156"/>
      <c r="N323" s="156"/>
      <c r="O323" s="156"/>
      <c r="P323" s="156">
        <f t="shared" si="68"/>
        <v>0</v>
      </c>
    </row>
    <row r="324" spans="1:16" x14ac:dyDescent="0.25">
      <c r="A324" s="39">
        <v>2401010300</v>
      </c>
      <c r="B324" s="12" t="s">
        <v>331</v>
      </c>
      <c r="C324" s="41" t="s">
        <v>153</v>
      </c>
      <c r="D324" s="156"/>
      <c r="E324" s="156"/>
      <c r="F324" s="156"/>
      <c r="G324" s="156"/>
      <c r="H324" s="156"/>
      <c r="I324" s="156"/>
      <c r="J324" s="156"/>
      <c r="K324" s="156"/>
      <c r="L324" s="156"/>
      <c r="M324" s="156"/>
      <c r="N324" s="156"/>
      <c r="O324" s="156"/>
      <c r="P324" s="156">
        <f t="shared" si="68"/>
        <v>0</v>
      </c>
    </row>
    <row r="325" spans="1:16" x14ac:dyDescent="0.25">
      <c r="A325" s="39">
        <v>2401010400</v>
      </c>
      <c r="B325" s="12" t="s">
        <v>332</v>
      </c>
      <c r="C325" s="41" t="s">
        <v>153</v>
      </c>
      <c r="D325" s="156"/>
      <c r="E325" s="156"/>
      <c r="F325" s="156"/>
      <c r="G325" s="156"/>
      <c r="H325" s="156"/>
      <c r="I325" s="156"/>
      <c r="J325" s="156"/>
      <c r="K325" s="156"/>
      <c r="L325" s="156"/>
      <c r="M325" s="156"/>
      <c r="N325" s="156"/>
      <c r="O325" s="156"/>
      <c r="P325" s="156">
        <f t="shared" si="68"/>
        <v>0</v>
      </c>
    </row>
    <row r="326" spans="1:16" x14ac:dyDescent="0.25">
      <c r="A326" s="39">
        <v>2401010500</v>
      </c>
      <c r="B326" s="12" t="s">
        <v>333</v>
      </c>
      <c r="C326" s="41" t="s">
        <v>153</v>
      </c>
      <c r="D326" s="156"/>
      <c r="E326" s="156"/>
      <c r="F326" s="156"/>
      <c r="G326" s="156"/>
      <c r="H326" s="156"/>
      <c r="I326" s="156"/>
      <c r="J326" s="156"/>
      <c r="K326" s="156"/>
      <c r="L326" s="156"/>
      <c r="M326" s="156"/>
      <c r="N326" s="156"/>
      <c r="O326" s="156"/>
      <c r="P326" s="156">
        <f t="shared" ref="P326:P341" si="83">SUM(D326:O326)</f>
        <v>0</v>
      </c>
    </row>
    <row r="327" spans="1:16" x14ac:dyDescent="0.25">
      <c r="A327" s="39">
        <v>2401010600</v>
      </c>
      <c r="B327" s="12" t="s">
        <v>334</v>
      </c>
      <c r="C327" s="41" t="s">
        <v>153</v>
      </c>
      <c r="D327" s="156"/>
      <c r="E327" s="156"/>
      <c r="F327" s="156"/>
      <c r="G327" s="156"/>
      <c r="H327" s="156"/>
      <c r="I327" s="156"/>
      <c r="J327" s="156"/>
      <c r="K327" s="156"/>
      <c r="L327" s="156"/>
      <c r="M327" s="156"/>
      <c r="N327" s="156"/>
      <c r="O327" s="156"/>
      <c r="P327" s="156">
        <f t="shared" si="83"/>
        <v>0</v>
      </c>
    </row>
    <row r="328" spans="1:16" x14ac:dyDescent="0.25">
      <c r="A328" s="39">
        <v>2401019000</v>
      </c>
      <c r="B328" s="61" t="s">
        <v>335</v>
      </c>
      <c r="C328" s="41" t="s">
        <v>153</v>
      </c>
      <c r="D328" s="156"/>
      <c r="E328" s="156"/>
      <c r="F328" s="156"/>
      <c r="G328" s="156"/>
      <c r="H328" s="156"/>
      <c r="I328" s="156"/>
      <c r="J328" s="156"/>
      <c r="K328" s="156"/>
      <c r="L328" s="156"/>
      <c r="M328" s="156"/>
      <c r="N328" s="156"/>
      <c r="O328" s="156"/>
      <c r="P328" s="156">
        <f t="shared" si="83"/>
        <v>0</v>
      </c>
    </row>
    <row r="329" spans="1:16" x14ac:dyDescent="0.25">
      <c r="A329" s="39">
        <v>2401020000</v>
      </c>
      <c r="B329" s="12" t="s">
        <v>336</v>
      </c>
      <c r="C329" s="41" t="s">
        <v>153</v>
      </c>
      <c r="D329" s="156"/>
      <c r="E329" s="156"/>
      <c r="F329" s="156"/>
      <c r="G329" s="156"/>
      <c r="H329" s="156"/>
      <c r="I329" s="156"/>
      <c r="J329" s="156"/>
      <c r="K329" s="156"/>
      <c r="L329" s="156"/>
      <c r="M329" s="156"/>
      <c r="N329" s="156"/>
      <c r="O329" s="156"/>
      <c r="P329" s="156">
        <f t="shared" si="83"/>
        <v>0</v>
      </c>
    </row>
    <row r="330" spans="1:16" x14ac:dyDescent="0.25">
      <c r="A330" s="39">
        <v>2401030000</v>
      </c>
      <c r="B330" s="12" t="s">
        <v>337</v>
      </c>
      <c r="C330" s="41" t="s">
        <v>153</v>
      </c>
      <c r="D330" s="156"/>
      <c r="E330" s="156"/>
      <c r="F330" s="156"/>
      <c r="G330" s="156"/>
      <c r="H330" s="156"/>
      <c r="I330" s="156"/>
      <c r="J330" s="156"/>
      <c r="K330" s="156"/>
      <c r="L330" s="156"/>
      <c r="M330" s="156"/>
      <c r="N330" s="156"/>
      <c r="O330" s="156"/>
      <c r="P330" s="156">
        <f t="shared" si="83"/>
        <v>0</v>
      </c>
    </row>
    <row r="331" spans="1:16" x14ac:dyDescent="0.25">
      <c r="A331" s="39">
        <v>2402000000</v>
      </c>
      <c r="B331" s="42" t="s">
        <v>338</v>
      </c>
      <c r="C331" s="40" t="s">
        <v>151</v>
      </c>
      <c r="D331" s="156">
        <f>D332+D333+D334+D335+D336+D337+D338+D339+D340</f>
        <v>0</v>
      </c>
      <c r="E331" s="156">
        <f t="shared" ref="E331:O331" si="84">E332+E333+E334+E335+E336+E337+E338+E339+E340</f>
        <v>0</v>
      </c>
      <c r="F331" s="156">
        <f t="shared" si="84"/>
        <v>0</v>
      </c>
      <c r="G331" s="156">
        <f t="shared" si="84"/>
        <v>0</v>
      </c>
      <c r="H331" s="156">
        <f t="shared" si="84"/>
        <v>0</v>
      </c>
      <c r="I331" s="156">
        <f t="shared" si="84"/>
        <v>0</v>
      </c>
      <c r="J331" s="156">
        <f t="shared" si="84"/>
        <v>0</v>
      </c>
      <c r="K331" s="156">
        <f t="shared" si="84"/>
        <v>0</v>
      </c>
      <c r="L331" s="156">
        <f t="shared" si="84"/>
        <v>0</v>
      </c>
      <c r="M331" s="156">
        <f t="shared" si="84"/>
        <v>0</v>
      </c>
      <c r="N331" s="156">
        <f t="shared" si="84"/>
        <v>0</v>
      </c>
      <c r="O331" s="156">
        <f t="shared" si="84"/>
        <v>0</v>
      </c>
      <c r="P331" s="156">
        <f t="shared" si="83"/>
        <v>0</v>
      </c>
    </row>
    <row r="332" spans="1:16" x14ac:dyDescent="0.25">
      <c r="A332" s="39">
        <v>2402010000</v>
      </c>
      <c r="B332" s="12" t="s">
        <v>339</v>
      </c>
      <c r="C332" s="41" t="s">
        <v>153</v>
      </c>
      <c r="D332" s="156"/>
      <c r="E332" s="156"/>
      <c r="F332" s="156"/>
      <c r="G332" s="156"/>
      <c r="H332" s="156"/>
      <c r="I332" s="156"/>
      <c r="J332" s="156"/>
      <c r="K332" s="156"/>
      <c r="L332" s="156"/>
      <c r="M332" s="156"/>
      <c r="N332" s="156"/>
      <c r="O332" s="156"/>
      <c r="P332" s="156">
        <f t="shared" si="83"/>
        <v>0</v>
      </c>
    </row>
    <row r="333" spans="1:16" x14ac:dyDescent="0.25">
      <c r="A333" s="39">
        <v>2402020000</v>
      </c>
      <c r="B333" s="12" t="s">
        <v>340</v>
      </c>
      <c r="C333" s="41" t="s">
        <v>153</v>
      </c>
      <c r="D333" s="156"/>
      <c r="E333" s="156"/>
      <c r="F333" s="156"/>
      <c r="G333" s="156"/>
      <c r="H333" s="156"/>
      <c r="I333" s="156"/>
      <c r="J333" s="156"/>
      <c r="K333" s="156"/>
      <c r="L333" s="156"/>
      <c r="M333" s="156"/>
      <c r="N333" s="156"/>
      <c r="O333" s="156"/>
      <c r="P333" s="156">
        <f t="shared" si="83"/>
        <v>0</v>
      </c>
    </row>
    <row r="334" spans="1:16" x14ac:dyDescent="0.25">
      <c r="A334" s="39">
        <v>2402030000</v>
      </c>
      <c r="B334" s="12" t="s">
        <v>341</v>
      </c>
      <c r="C334" s="41" t="s">
        <v>153</v>
      </c>
      <c r="D334" s="156"/>
      <c r="E334" s="156"/>
      <c r="F334" s="156"/>
      <c r="G334" s="156"/>
      <c r="H334" s="156"/>
      <c r="I334" s="156"/>
      <c r="J334" s="156"/>
      <c r="K334" s="156"/>
      <c r="L334" s="156"/>
      <c r="M334" s="156"/>
      <c r="N334" s="156"/>
      <c r="O334" s="156"/>
      <c r="P334" s="156">
        <f t="shared" si="83"/>
        <v>0</v>
      </c>
    </row>
    <row r="335" spans="1:16" x14ac:dyDescent="0.25">
      <c r="A335" s="39">
        <v>2402040000</v>
      </c>
      <c r="B335" s="12" t="s">
        <v>342</v>
      </c>
      <c r="C335" s="41" t="s">
        <v>153</v>
      </c>
      <c r="D335" s="156"/>
      <c r="E335" s="156"/>
      <c r="F335" s="156"/>
      <c r="G335" s="156"/>
      <c r="H335" s="156"/>
      <c r="I335" s="156"/>
      <c r="J335" s="156"/>
      <c r="K335" s="156"/>
      <c r="L335" s="156"/>
      <c r="M335" s="156"/>
      <c r="N335" s="156"/>
      <c r="O335" s="156"/>
      <c r="P335" s="156">
        <f t="shared" si="83"/>
        <v>0</v>
      </c>
    </row>
    <row r="336" spans="1:16" x14ac:dyDescent="0.25">
      <c r="A336" s="39">
        <v>2402050000</v>
      </c>
      <c r="B336" s="12" t="s">
        <v>343</v>
      </c>
      <c r="C336" s="41" t="s">
        <v>153</v>
      </c>
      <c r="D336" s="156"/>
      <c r="E336" s="156"/>
      <c r="F336" s="156"/>
      <c r="G336" s="156"/>
      <c r="H336" s="156"/>
      <c r="I336" s="156"/>
      <c r="J336" s="156"/>
      <c r="K336" s="156"/>
      <c r="L336" s="156"/>
      <c r="M336" s="156"/>
      <c r="N336" s="156"/>
      <c r="O336" s="156"/>
      <c r="P336" s="156">
        <f t="shared" si="83"/>
        <v>0</v>
      </c>
    </row>
    <row r="337" spans="1:16" x14ac:dyDescent="0.25">
      <c r="A337" s="39">
        <v>2402060000</v>
      </c>
      <c r="B337" s="12" t="s">
        <v>344</v>
      </c>
      <c r="C337" s="41" t="s">
        <v>153</v>
      </c>
      <c r="D337" s="156"/>
      <c r="E337" s="156"/>
      <c r="F337" s="156"/>
      <c r="G337" s="156"/>
      <c r="H337" s="156"/>
      <c r="I337" s="156"/>
      <c r="J337" s="156"/>
      <c r="K337" s="156"/>
      <c r="L337" s="156"/>
      <c r="M337" s="156"/>
      <c r="N337" s="156"/>
      <c r="O337" s="156"/>
      <c r="P337" s="156">
        <f t="shared" si="83"/>
        <v>0</v>
      </c>
    </row>
    <row r="338" spans="1:16" x14ac:dyDescent="0.25">
      <c r="A338" s="39">
        <v>2402070000</v>
      </c>
      <c r="B338" s="12" t="s">
        <v>345</v>
      </c>
      <c r="C338" s="41" t="s">
        <v>153</v>
      </c>
      <c r="D338" s="156"/>
      <c r="E338" s="156"/>
      <c r="F338" s="156"/>
      <c r="G338" s="156"/>
      <c r="H338" s="156"/>
      <c r="I338" s="156"/>
      <c r="J338" s="156"/>
      <c r="K338" s="156"/>
      <c r="L338" s="156"/>
      <c r="M338" s="156"/>
      <c r="N338" s="156"/>
      <c r="O338" s="156"/>
      <c r="P338" s="156">
        <f t="shared" si="83"/>
        <v>0</v>
      </c>
    </row>
    <row r="339" spans="1:16" x14ac:dyDescent="0.25">
      <c r="A339" s="39">
        <v>2402080000</v>
      </c>
      <c r="B339" s="61" t="s">
        <v>346</v>
      </c>
      <c r="C339" s="41" t="s">
        <v>153</v>
      </c>
      <c r="D339" s="156"/>
      <c r="E339" s="156"/>
      <c r="F339" s="156"/>
      <c r="G339" s="156"/>
      <c r="H339" s="156"/>
      <c r="I339" s="156"/>
      <c r="J339" s="156"/>
      <c r="K339" s="156"/>
      <c r="L339" s="156"/>
      <c r="M339" s="156"/>
      <c r="N339" s="156"/>
      <c r="O339" s="156"/>
      <c r="P339" s="156">
        <f t="shared" si="83"/>
        <v>0</v>
      </c>
    </row>
    <row r="340" spans="1:16" x14ac:dyDescent="0.25">
      <c r="A340" s="44">
        <v>2402900000</v>
      </c>
      <c r="B340" s="12" t="s">
        <v>347</v>
      </c>
      <c r="C340" s="45" t="s">
        <v>153</v>
      </c>
      <c r="D340" s="156"/>
      <c r="E340" s="156"/>
      <c r="F340" s="156"/>
      <c r="G340" s="156"/>
      <c r="H340" s="156"/>
      <c r="I340" s="156"/>
      <c r="J340" s="156"/>
      <c r="K340" s="156"/>
      <c r="L340" s="156"/>
      <c r="M340" s="156"/>
      <c r="N340" s="156"/>
      <c r="O340" s="156"/>
      <c r="P340" s="156">
        <f>SUM(D340:O340)</f>
        <v>0</v>
      </c>
    </row>
    <row r="341" spans="1:16" x14ac:dyDescent="0.25">
      <c r="A341" s="49">
        <v>2900000000</v>
      </c>
      <c r="B341" s="50" t="s">
        <v>348</v>
      </c>
      <c r="C341" s="51" t="s">
        <v>327</v>
      </c>
      <c r="D341" s="157">
        <f>D318+D319</f>
        <v>0</v>
      </c>
      <c r="E341" s="157">
        <f t="shared" ref="E341:O341" si="85">E318+E319</f>
        <v>0</v>
      </c>
      <c r="F341" s="157">
        <f t="shared" si="85"/>
        <v>0</v>
      </c>
      <c r="G341" s="157">
        <f t="shared" si="85"/>
        <v>0</v>
      </c>
      <c r="H341" s="157">
        <f t="shared" si="85"/>
        <v>0</v>
      </c>
      <c r="I341" s="157">
        <f t="shared" si="85"/>
        <v>0</v>
      </c>
      <c r="J341" s="157">
        <f t="shared" si="85"/>
        <v>0</v>
      </c>
      <c r="K341" s="157">
        <f t="shared" si="85"/>
        <v>0</v>
      </c>
      <c r="L341" s="157">
        <f t="shared" si="85"/>
        <v>0</v>
      </c>
      <c r="M341" s="157">
        <f t="shared" si="85"/>
        <v>0</v>
      </c>
      <c r="N341" s="157">
        <f t="shared" si="85"/>
        <v>0</v>
      </c>
      <c r="O341" s="157">
        <f t="shared" si="85"/>
        <v>0</v>
      </c>
      <c r="P341" s="158">
        <f t="shared" si="83"/>
        <v>0</v>
      </c>
    </row>
  </sheetData>
  <autoFilter ref="A2:P341" xr:uid="{CCA580DE-4337-4959-8627-B1F5F9E243E9}"/>
  <mergeCells count="1">
    <mergeCell ref="A1:P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9637B-6DE2-402C-8E79-2FE8A6EF44EC}">
  <dimension ref="A1:P169"/>
  <sheetViews>
    <sheetView topLeftCell="B136" zoomScaleNormal="100" workbookViewId="0">
      <selection activeCell="E160" sqref="E160"/>
    </sheetView>
  </sheetViews>
  <sheetFormatPr defaultRowHeight="15" x14ac:dyDescent="0.25"/>
  <cols>
    <col min="1" max="1" width="12.28515625" style="59" bestFit="1" customWidth="1"/>
    <col min="2" max="2" width="79.7109375" customWidth="1"/>
    <col min="3" max="3" width="6.85546875" customWidth="1"/>
    <col min="4" max="4" width="13" bestFit="1" customWidth="1"/>
    <col min="5" max="5" width="15" bestFit="1" customWidth="1"/>
    <col min="6" max="6" width="12.140625" bestFit="1" customWidth="1"/>
    <col min="7" max="7" width="10.5703125" bestFit="1" customWidth="1"/>
    <col min="8" max="8" width="10.28515625" bestFit="1" customWidth="1"/>
    <col min="9" max="9" width="11.5703125" bestFit="1" customWidth="1"/>
    <col min="10" max="10" width="11.28515625" bestFit="1" customWidth="1"/>
    <col min="11" max="11" width="13.140625" bestFit="1" customWidth="1"/>
    <col min="12" max="12" width="15.140625" bestFit="1" customWidth="1"/>
    <col min="13" max="13" width="14.140625" bestFit="1" customWidth="1"/>
    <col min="14" max="14" width="15.7109375" bestFit="1" customWidth="1"/>
    <col min="15" max="15" width="15.140625" bestFit="1" customWidth="1"/>
    <col min="16" max="16" width="11.42578125" bestFit="1" customWidth="1"/>
  </cols>
  <sheetData>
    <row r="1" spans="1:16" x14ac:dyDescent="0.25">
      <c r="A1" s="77" t="s">
        <v>349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x14ac:dyDescent="0.25">
      <c r="A2" s="66" t="s">
        <v>131</v>
      </c>
      <c r="B2" s="67" t="s">
        <v>132</v>
      </c>
      <c r="C2" s="68" t="s">
        <v>133</v>
      </c>
      <c r="D2" s="13" t="s">
        <v>134</v>
      </c>
      <c r="E2" s="14" t="s">
        <v>135</v>
      </c>
      <c r="F2" s="15" t="s">
        <v>136</v>
      </c>
      <c r="G2" s="14" t="s">
        <v>137</v>
      </c>
      <c r="H2" s="15" t="s">
        <v>138</v>
      </c>
      <c r="I2" s="14" t="s">
        <v>139</v>
      </c>
      <c r="J2" s="15" t="s">
        <v>140</v>
      </c>
      <c r="K2" s="14" t="s">
        <v>141</v>
      </c>
      <c r="L2" s="15" t="s">
        <v>142</v>
      </c>
      <c r="M2" s="14" t="s">
        <v>143</v>
      </c>
      <c r="N2" s="14" t="s">
        <v>144</v>
      </c>
      <c r="O2" s="14" t="s">
        <v>145</v>
      </c>
      <c r="P2" s="14" t="s">
        <v>146</v>
      </c>
    </row>
    <row r="3" spans="1:16" x14ac:dyDescent="0.25">
      <c r="A3" s="54">
        <v>3010000000</v>
      </c>
      <c r="B3" s="55" t="s">
        <v>350</v>
      </c>
      <c r="C3" s="52" t="s">
        <v>351</v>
      </c>
      <c r="D3" s="149"/>
      <c r="E3" s="150">
        <f>D169</f>
        <v>0</v>
      </c>
      <c r="F3" s="150">
        <f>E169</f>
        <v>0</v>
      </c>
      <c r="G3" s="150">
        <f t="shared" ref="G3:O3" si="0">F169</f>
        <v>0</v>
      </c>
      <c r="H3" s="150">
        <f t="shared" si="0"/>
        <v>0</v>
      </c>
      <c r="I3" s="150">
        <f t="shared" si="0"/>
        <v>0</v>
      </c>
      <c r="J3" s="150">
        <f t="shared" si="0"/>
        <v>0</v>
      </c>
      <c r="K3" s="150">
        <f t="shared" si="0"/>
        <v>0</v>
      </c>
      <c r="L3" s="150">
        <f t="shared" si="0"/>
        <v>0</v>
      </c>
      <c r="M3" s="150">
        <f t="shared" si="0"/>
        <v>0</v>
      </c>
      <c r="N3" s="150">
        <f t="shared" si="0"/>
        <v>0</v>
      </c>
      <c r="O3" s="150">
        <f t="shared" si="0"/>
        <v>0</v>
      </c>
      <c r="P3" s="150">
        <f>SUM(D3:O3)</f>
        <v>0</v>
      </c>
    </row>
    <row r="4" spans="1:16" x14ac:dyDescent="0.25">
      <c r="A4" s="54">
        <v>3100000000</v>
      </c>
      <c r="B4" s="55" t="s">
        <v>352</v>
      </c>
      <c r="C4" s="52" t="s">
        <v>351</v>
      </c>
      <c r="D4" s="149">
        <f>D5+D6+D7+D8+D9+D10+D11+D12+D13+D14+D15+D16+D17+D18+D19+D20+D21+D25+D26+D27+D28+D30+D32</f>
        <v>0</v>
      </c>
      <c r="E4" s="149">
        <f>E5+E6+E7+E8+E9+E10+E11+E12+E13+E14+E15+E16+E17+E18+E19+E20+E21+E25+E26+E27+E28+E30+E32</f>
        <v>0</v>
      </c>
      <c r="F4" s="149">
        <f>F5+F6+F7+F8+F9+F10+F11+F12+F13+F14+F15+F16+F17+F18+F19+F20+F21+F25+F26+F27+F28+F30+F32</f>
        <v>0</v>
      </c>
      <c r="G4" s="149">
        <f>G5+G6+G7+G8+G9+G10+G11+G12+G13+G14+G15+G16+G17+G18+G19+G20+G21+G25+G26+G27+G28+G30+G32</f>
        <v>0</v>
      </c>
      <c r="H4" s="149">
        <f>H5+H6+H7+H8+H9+H10+H11+H12+H13+H14+H15+H16+H17+H18+H19+H20+H21+H25+H26+H27+H28+H30+H32</f>
        <v>0</v>
      </c>
      <c r="I4" s="149">
        <f>I5+I6+I7+I8+I9+I10+I11+I12+I13+I14+I15+I16+I17+I18+I19+I20+I21+I25+I26+I27+I28+I30+I32</f>
        <v>0</v>
      </c>
      <c r="J4" s="149">
        <f>J5+J6+J7+J8+J9+J10+J11+J12+J13+J14+J15+J16+J17+J18+J19+J20+J21+J25+J26+J27+J28+J30+J32</f>
        <v>0</v>
      </c>
      <c r="K4" s="149">
        <f>K5+K6+K7+K8+K9+K10+K11+K12+K13+K14+K15+K16+K17+K18+K19+K20+K21+K25+K26+K27+K28+K30+K32</f>
        <v>0</v>
      </c>
      <c r="L4" s="149">
        <f>L5+L6+L7+L8+L9+L10+L11+L12+L13+L14+L15+L16+L17+L18+L19+L20+L21+L25+L26+L27+L28+L30+L32</f>
        <v>0</v>
      </c>
      <c r="M4" s="149">
        <f>M5+M6+M7+M8+M9+M10+M11+M12+M13+M14+M15+M16+M17+M18+M19+M20+M21+M25+M26+M27+M28+M30+M32</f>
        <v>0</v>
      </c>
      <c r="N4" s="149">
        <f>N5+N6+N7+N8+N9+N10+N11+N12+N13+N14+N15+N16+N17+N18+N19+N20+N21+N25+N26+N27+N28+N30+N32</f>
        <v>0</v>
      </c>
      <c r="O4" s="149">
        <f>O5+O6+O7+O8+O9+O10+O11+O12+O13+O14+O15+O16+O17+O18+O19+O20+O21+O25+O26+O27+O28+O30+O32</f>
        <v>0</v>
      </c>
      <c r="P4" s="150">
        <f t="shared" ref="P4:P67" si="1">SUM(D4:O4)</f>
        <v>0</v>
      </c>
    </row>
    <row r="5" spans="1:16" s="86" customFormat="1" x14ac:dyDescent="0.25">
      <c r="A5" s="87">
        <v>3100010000</v>
      </c>
      <c r="B5" s="88" t="s">
        <v>5</v>
      </c>
      <c r="C5" s="89" t="s">
        <v>351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0">
        <f t="shared" si="1"/>
        <v>0</v>
      </c>
    </row>
    <row r="6" spans="1:16" s="86" customFormat="1" x14ac:dyDescent="0.25">
      <c r="A6" s="87">
        <v>3100020000</v>
      </c>
      <c r="B6" s="88" t="s">
        <v>12</v>
      </c>
      <c r="C6" s="89" t="s">
        <v>351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0">
        <f t="shared" si="1"/>
        <v>0</v>
      </c>
    </row>
    <row r="7" spans="1:16" s="86" customFormat="1" x14ac:dyDescent="0.25">
      <c r="A7" s="87">
        <v>3100030000</v>
      </c>
      <c r="B7" s="88" t="s">
        <v>17</v>
      </c>
      <c r="C7" s="89" t="s">
        <v>351</v>
      </c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0">
        <f t="shared" si="1"/>
        <v>0</v>
      </c>
    </row>
    <row r="8" spans="1:16" s="86" customFormat="1" x14ac:dyDescent="0.25">
      <c r="A8" s="87">
        <v>3100040000</v>
      </c>
      <c r="B8" s="88" t="s">
        <v>21</v>
      </c>
      <c r="C8" s="89" t="s">
        <v>351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0">
        <f t="shared" si="1"/>
        <v>0</v>
      </c>
    </row>
    <row r="9" spans="1:16" s="86" customFormat="1" x14ac:dyDescent="0.25">
      <c r="A9" s="87">
        <v>3100050000</v>
      </c>
      <c r="B9" s="88" t="s">
        <v>27</v>
      </c>
      <c r="C9" s="89" t="s">
        <v>351</v>
      </c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0">
        <f t="shared" si="1"/>
        <v>0</v>
      </c>
    </row>
    <row r="10" spans="1:16" s="86" customFormat="1" x14ac:dyDescent="0.25">
      <c r="A10" s="87">
        <v>3100060000</v>
      </c>
      <c r="B10" s="88" t="s">
        <v>28</v>
      </c>
      <c r="C10" s="89" t="s">
        <v>353</v>
      </c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0">
        <f t="shared" si="1"/>
        <v>0</v>
      </c>
    </row>
    <row r="11" spans="1:16" s="86" customFormat="1" x14ac:dyDescent="0.25">
      <c r="A11" s="87">
        <v>3100070000</v>
      </c>
      <c r="B11" s="88" t="s">
        <v>354</v>
      </c>
      <c r="C11" s="89" t="s">
        <v>351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0">
        <f t="shared" si="1"/>
        <v>0</v>
      </c>
    </row>
    <row r="12" spans="1:16" s="86" customFormat="1" x14ac:dyDescent="0.25">
      <c r="A12" s="87">
        <v>3100080000</v>
      </c>
      <c r="B12" s="88" t="s">
        <v>33</v>
      </c>
      <c r="C12" s="89" t="s">
        <v>355</v>
      </c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0">
        <f t="shared" si="1"/>
        <v>0</v>
      </c>
    </row>
    <row r="13" spans="1:16" s="86" customFormat="1" x14ac:dyDescent="0.25">
      <c r="A13" s="87">
        <v>3100090000</v>
      </c>
      <c r="B13" s="88" t="s">
        <v>34</v>
      </c>
      <c r="C13" s="89" t="s">
        <v>353</v>
      </c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0">
        <f t="shared" si="1"/>
        <v>0</v>
      </c>
    </row>
    <row r="14" spans="1:16" s="86" customFormat="1" x14ac:dyDescent="0.25">
      <c r="A14" s="87">
        <v>3100100000</v>
      </c>
      <c r="B14" s="88" t="s">
        <v>35</v>
      </c>
      <c r="C14" s="89" t="s">
        <v>351</v>
      </c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0">
        <f t="shared" si="1"/>
        <v>0</v>
      </c>
    </row>
    <row r="15" spans="1:16" s="86" customFormat="1" x14ac:dyDescent="0.25">
      <c r="A15" s="87">
        <v>3100200000</v>
      </c>
      <c r="B15" s="88" t="s">
        <v>39</v>
      </c>
      <c r="C15" s="89" t="s">
        <v>351</v>
      </c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0">
        <f t="shared" si="1"/>
        <v>0</v>
      </c>
    </row>
    <row r="16" spans="1:16" s="86" customFormat="1" x14ac:dyDescent="0.25">
      <c r="A16" s="87">
        <v>3100300000</v>
      </c>
      <c r="B16" s="88" t="s">
        <v>356</v>
      </c>
      <c r="C16" s="89" t="s">
        <v>355</v>
      </c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0">
        <f t="shared" si="1"/>
        <v>0</v>
      </c>
    </row>
    <row r="17" spans="1:16" s="86" customFormat="1" x14ac:dyDescent="0.25">
      <c r="A17" s="87">
        <v>3100400000</v>
      </c>
      <c r="B17" s="88" t="s">
        <v>44</v>
      </c>
      <c r="C17" s="89" t="s">
        <v>355</v>
      </c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0">
        <f t="shared" si="1"/>
        <v>0</v>
      </c>
    </row>
    <row r="18" spans="1:16" s="86" customFormat="1" x14ac:dyDescent="0.25">
      <c r="A18" s="87">
        <v>3100500000</v>
      </c>
      <c r="B18" s="88" t="s">
        <v>49</v>
      </c>
      <c r="C18" s="89" t="s">
        <v>351</v>
      </c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0">
        <f t="shared" si="1"/>
        <v>0</v>
      </c>
    </row>
    <row r="19" spans="1:16" s="86" customFormat="1" x14ac:dyDescent="0.25">
      <c r="A19" s="87">
        <v>3100600000</v>
      </c>
      <c r="B19" s="88" t="s">
        <v>50</v>
      </c>
      <c r="C19" s="89" t="s">
        <v>355</v>
      </c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0">
        <f t="shared" si="1"/>
        <v>0</v>
      </c>
    </row>
    <row r="20" spans="1:16" s="86" customFormat="1" x14ac:dyDescent="0.25">
      <c r="A20" s="87">
        <v>3100700000</v>
      </c>
      <c r="B20" s="88" t="s">
        <v>51</v>
      </c>
      <c r="C20" s="89" t="s">
        <v>351</v>
      </c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0">
        <f t="shared" si="1"/>
        <v>0</v>
      </c>
    </row>
    <row r="21" spans="1:16" s="86" customFormat="1" x14ac:dyDescent="0.25">
      <c r="A21" s="87">
        <v>3100800000</v>
      </c>
      <c r="B21" s="88" t="s">
        <v>71</v>
      </c>
      <c r="C21" s="89" t="s">
        <v>351</v>
      </c>
      <c r="D21" s="151">
        <f>D22+D23+D24</f>
        <v>0</v>
      </c>
      <c r="E21" s="151">
        <f t="shared" ref="E21:O21" si="2">E22+E23+E24</f>
        <v>0</v>
      </c>
      <c r="F21" s="151">
        <f t="shared" si="2"/>
        <v>0</v>
      </c>
      <c r="G21" s="151">
        <f t="shared" si="2"/>
        <v>0</v>
      </c>
      <c r="H21" s="151">
        <f t="shared" si="2"/>
        <v>0</v>
      </c>
      <c r="I21" s="151">
        <f t="shared" si="2"/>
        <v>0</v>
      </c>
      <c r="J21" s="151">
        <f t="shared" si="2"/>
        <v>0</v>
      </c>
      <c r="K21" s="151">
        <f t="shared" si="2"/>
        <v>0</v>
      </c>
      <c r="L21" s="151">
        <f t="shared" si="2"/>
        <v>0</v>
      </c>
      <c r="M21" s="151">
        <f t="shared" si="2"/>
        <v>0</v>
      </c>
      <c r="N21" s="151">
        <f t="shared" si="2"/>
        <v>0</v>
      </c>
      <c r="O21" s="151">
        <f t="shared" si="2"/>
        <v>0</v>
      </c>
      <c r="P21" s="150">
        <f t="shared" si="1"/>
        <v>0</v>
      </c>
    </row>
    <row r="22" spans="1:16" s="86" customFormat="1" x14ac:dyDescent="0.25">
      <c r="A22" s="87">
        <v>3100800100</v>
      </c>
      <c r="B22" s="90" t="s">
        <v>72</v>
      </c>
      <c r="C22" s="91" t="s">
        <v>7</v>
      </c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0">
        <f t="shared" si="1"/>
        <v>0</v>
      </c>
    </row>
    <row r="23" spans="1:16" s="86" customFormat="1" x14ac:dyDescent="0.25">
      <c r="A23" s="87">
        <v>3100800200</v>
      </c>
      <c r="B23" s="90" t="s">
        <v>73</v>
      </c>
      <c r="C23" s="111" t="s">
        <v>357</v>
      </c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0">
        <f t="shared" si="1"/>
        <v>0</v>
      </c>
    </row>
    <row r="24" spans="1:16" s="86" customFormat="1" x14ac:dyDescent="0.25">
      <c r="A24" s="87">
        <v>3100800300</v>
      </c>
      <c r="B24" s="90" t="s">
        <v>74</v>
      </c>
      <c r="C24" s="91" t="s">
        <v>7</v>
      </c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0">
        <f t="shared" si="1"/>
        <v>0</v>
      </c>
    </row>
    <row r="25" spans="1:16" s="86" customFormat="1" x14ac:dyDescent="0.25">
      <c r="A25" s="87">
        <v>3100900000</v>
      </c>
      <c r="B25" s="88" t="s">
        <v>75</v>
      </c>
      <c r="C25" s="89" t="s">
        <v>351</v>
      </c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0">
        <f t="shared" si="1"/>
        <v>0</v>
      </c>
    </row>
    <row r="26" spans="1:16" s="86" customFormat="1" x14ac:dyDescent="0.25">
      <c r="A26" s="87">
        <v>3101000000</v>
      </c>
      <c r="B26" s="88" t="s">
        <v>76</v>
      </c>
      <c r="C26" s="89" t="s">
        <v>351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0">
        <f t="shared" si="1"/>
        <v>0</v>
      </c>
    </row>
    <row r="27" spans="1:16" s="86" customFormat="1" x14ac:dyDescent="0.25">
      <c r="A27" s="87">
        <v>3102000000</v>
      </c>
      <c r="B27" s="88" t="s">
        <v>79</v>
      </c>
      <c r="C27" s="89" t="s">
        <v>351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0">
        <f t="shared" si="1"/>
        <v>0</v>
      </c>
    </row>
    <row r="28" spans="1:16" s="86" customFormat="1" x14ac:dyDescent="0.25">
      <c r="A28" s="87">
        <v>3103000000</v>
      </c>
      <c r="B28" s="88" t="s">
        <v>80</v>
      </c>
      <c r="C28" s="89" t="s">
        <v>351</v>
      </c>
      <c r="D28" s="151">
        <f>D29</f>
        <v>0</v>
      </c>
      <c r="E28" s="151">
        <f t="shared" ref="E28:O28" si="3">E29</f>
        <v>0</v>
      </c>
      <c r="F28" s="151">
        <f t="shared" si="3"/>
        <v>0</v>
      </c>
      <c r="G28" s="151">
        <f t="shared" si="3"/>
        <v>0</v>
      </c>
      <c r="H28" s="151">
        <f t="shared" si="3"/>
        <v>0</v>
      </c>
      <c r="I28" s="151">
        <f t="shared" si="3"/>
        <v>0</v>
      </c>
      <c r="J28" s="151">
        <f t="shared" si="3"/>
        <v>0</v>
      </c>
      <c r="K28" s="151">
        <f t="shared" si="3"/>
        <v>0</v>
      </c>
      <c r="L28" s="151">
        <f t="shared" si="3"/>
        <v>0</v>
      </c>
      <c r="M28" s="151">
        <f t="shared" si="3"/>
        <v>0</v>
      </c>
      <c r="N28" s="151">
        <f t="shared" si="3"/>
        <v>0</v>
      </c>
      <c r="O28" s="151">
        <f t="shared" si="3"/>
        <v>0</v>
      </c>
      <c r="P28" s="150">
        <f t="shared" si="1"/>
        <v>0</v>
      </c>
    </row>
    <row r="29" spans="1:16" s="86" customFormat="1" x14ac:dyDescent="0.25">
      <c r="A29" s="87">
        <v>3103010100</v>
      </c>
      <c r="B29" s="90" t="s">
        <v>358</v>
      </c>
      <c r="C29" s="91" t="s">
        <v>7</v>
      </c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0">
        <f t="shared" si="1"/>
        <v>0</v>
      </c>
    </row>
    <row r="30" spans="1:16" s="86" customFormat="1" x14ac:dyDescent="0.25">
      <c r="A30" s="87">
        <v>3104000000</v>
      </c>
      <c r="B30" s="88" t="s">
        <v>81</v>
      </c>
      <c r="C30" s="89" t="s">
        <v>351</v>
      </c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0">
        <f t="shared" si="1"/>
        <v>0</v>
      </c>
    </row>
    <row r="31" spans="1:16" s="86" customFormat="1" x14ac:dyDescent="0.25">
      <c r="A31" s="87">
        <v>3105000000</v>
      </c>
      <c r="B31" s="112" t="s">
        <v>650</v>
      </c>
      <c r="C31" s="113" t="s">
        <v>645</v>
      </c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0">
        <f t="shared" si="1"/>
        <v>0</v>
      </c>
    </row>
    <row r="32" spans="1:16" s="86" customFormat="1" x14ac:dyDescent="0.25">
      <c r="A32" s="87">
        <v>3190000000</v>
      </c>
      <c r="B32" s="88" t="s">
        <v>359</v>
      </c>
      <c r="C32" s="89" t="s">
        <v>351</v>
      </c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0">
        <f t="shared" si="1"/>
        <v>0</v>
      </c>
    </row>
    <row r="33" spans="1:16" s="86" customFormat="1" x14ac:dyDescent="0.25">
      <c r="A33" s="87">
        <v>3200000000</v>
      </c>
      <c r="B33" s="114" t="s">
        <v>360</v>
      </c>
      <c r="C33" s="89" t="s">
        <v>351</v>
      </c>
      <c r="D33" s="151">
        <f>D34+D35+D36+D37+D38+D39+D40+D42+D43+D55+D58+D59</f>
        <v>0</v>
      </c>
      <c r="E33" s="151">
        <f t="shared" ref="E33:O33" si="4">E34+E35+E36+E37+E38+E39+E40+E42+E43+E55+E58+E59</f>
        <v>0</v>
      </c>
      <c r="F33" s="151">
        <f t="shared" si="4"/>
        <v>0</v>
      </c>
      <c r="G33" s="151">
        <f t="shared" si="4"/>
        <v>0</v>
      </c>
      <c r="H33" s="151">
        <f t="shared" si="4"/>
        <v>0</v>
      </c>
      <c r="I33" s="151">
        <f t="shared" si="4"/>
        <v>0</v>
      </c>
      <c r="J33" s="151">
        <f t="shared" si="4"/>
        <v>0</v>
      </c>
      <c r="K33" s="151">
        <f t="shared" si="4"/>
        <v>0</v>
      </c>
      <c r="L33" s="151">
        <f t="shared" si="4"/>
        <v>0</v>
      </c>
      <c r="M33" s="151">
        <f t="shared" si="4"/>
        <v>0</v>
      </c>
      <c r="N33" s="151">
        <f t="shared" si="4"/>
        <v>0</v>
      </c>
      <c r="O33" s="151">
        <f t="shared" si="4"/>
        <v>0</v>
      </c>
      <c r="P33" s="150">
        <f t="shared" si="1"/>
        <v>0</v>
      </c>
    </row>
    <row r="34" spans="1:16" s="86" customFormat="1" x14ac:dyDescent="0.25">
      <c r="A34" s="87">
        <v>3200010000</v>
      </c>
      <c r="B34" s="88" t="s">
        <v>361</v>
      </c>
      <c r="C34" s="89" t="s">
        <v>353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0">
        <f t="shared" si="1"/>
        <v>0</v>
      </c>
    </row>
    <row r="35" spans="1:16" s="86" customFormat="1" x14ac:dyDescent="0.25">
      <c r="A35" s="87">
        <v>3200020000</v>
      </c>
      <c r="B35" s="88" t="s">
        <v>87</v>
      </c>
      <c r="C35" s="89" t="s">
        <v>355</v>
      </c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0">
        <f t="shared" si="1"/>
        <v>0</v>
      </c>
    </row>
    <row r="36" spans="1:16" s="86" customFormat="1" x14ac:dyDescent="0.25">
      <c r="A36" s="87">
        <v>3200030000</v>
      </c>
      <c r="B36" s="88" t="s">
        <v>88</v>
      </c>
      <c r="C36" s="89" t="s">
        <v>351</v>
      </c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0">
        <f t="shared" si="1"/>
        <v>0</v>
      </c>
    </row>
    <row r="37" spans="1:16" s="86" customFormat="1" x14ac:dyDescent="0.25">
      <c r="A37" s="87">
        <v>3200050000</v>
      </c>
      <c r="B37" s="88" t="s">
        <v>90</v>
      </c>
      <c r="C37" s="89" t="s">
        <v>351</v>
      </c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0">
        <f t="shared" si="1"/>
        <v>0</v>
      </c>
    </row>
    <row r="38" spans="1:16" s="86" customFormat="1" x14ac:dyDescent="0.25">
      <c r="A38" s="87">
        <v>3200060000</v>
      </c>
      <c r="B38" s="88" t="s">
        <v>91</v>
      </c>
      <c r="C38" s="89" t="s">
        <v>351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0">
        <f t="shared" si="1"/>
        <v>0</v>
      </c>
    </row>
    <row r="39" spans="1:16" s="86" customFormat="1" x14ac:dyDescent="0.25">
      <c r="A39" s="87">
        <v>3200070000</v>
      </c>
      <c r="B39" s="88" t="s">
        <v>92</v>
      </c>
      <c r="C39" s="89" t="s">
        <v>351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0">
        <f t="shared" si="1"/>
        <v>0</v>
      </c>
    </row>
    <row r="40" spans="1:16" s="86" customFormat="1" x14ac:dyDescent="0.25">
      <c r="A40" s="87">
        <v>3200080000</v>
      </c>
      <c r="B40" s="88" t="s">
        <v>93</v>
      </c>
      <c r="C40" s="89" t="s">
        <v>351</v>
      </c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0">
        <f t="shared" si="1"/>
        <v>0</v>
      </c>
    </row>
    <row r="41" spans="1:16" s="86" customFormat="1" x14ac:dyDescent="0.25">
      <c r="A41" s="87">
        <v>3200085000</v>
      </c>
      <c r="B41" s="112" t="s">
        <v>646</v>
      </c>
      <c r="C41" s="89" t="s">
        <v>351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0">
        <f t="shared" si="1"/>
        <v>0</v>
      </c>
    </row>
    <row r="42" spans="1:16" s="86" customFormat="1" x14ac:dyDescent="0.25">
      <c r="A42" s="87">
        <v>3200090000</v>
      </c>
      <c r="B42" s="88" t="s">
        <v>94</v>
      </c>
      <c r="C42" s="89" t="s">
        <v>351</v>
      </c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0">
        <f t="shared" si="1"/>
        <v>0</v>
      </c>
    </row>
    <row r="43" spans="1:16" s="86" customFormat="1" x14ac:dyDescent="0.25">
      <c r="A43" s="87">
        <v>3200100000</v>
      </c>
      <c r="B43" s="88" t="s">
        <v>97</v>
      </c>
      <c r="C43" s="89" t="s">
        <v>351</v>
      </c>
      <c r="D43" s="151">
        <f>D44+D45+D46+D47+D48+D49+D50+D51+D54</f>
        <v>0</v>
      </c>
      <c r="E43" s="151">
        <f t="shared" ref="E43:O43" si="5">E44+E45+E46+E47+E48+E49+E50+E51+E54</f>
        <v>0</v>
      </c>
      <c r="F43" s="151">
        <f t="shared" si="5"/>
        <v>0</v>
      </c>
      <c r="G43" s="151">
        <f t="shared" si="5"/>
        <v>0</v>
      </c>
      <c r="H43" s="151">
        <f t="shared" si="5"/>
        <v>0</v>
      </c>
      <c r="I43" s="151">
        <f t="shared" si="5"/>
        <v>0</v>
      </c>
      <c r="J43" s="151">
        <f t="shared" si="5"/>
        <v>0</v>
      </c>
      <c r="K43" s="151">
        <f t="shared" si="5"/>
        <v>0</v>
      </c>
      <c r="L43" s="151">
        <f t="shared" si="5"/>
        <v>0</v>
      </c>
      <c r="M43" s="151">
        <f t="shared" si="5"/>
        <v>0</v>
      </c>
      <c r="N43" s="151">
        <f t="shared" si="5"/>
        <v>0</v>
      </c>
      <c r="O43" s="151">
        <f t="shared" si="5"/>
        <v>0</v>
      </c>
      <c r="P43" s="150">
        <f t="shared" si="1"/>
        <v>0</v>
      </c>
    </row>
    <row r="44" spans="1:16" s="86" customFormat="1" x14ac:dyDescent="0.25">
      <c r="A44" s="87">
        <v>3200101000</v>
      </c>
      <c r="B44" s="90" t="s">
        <v>362</v>
      </c>
      <c r="C44" s="91" t="s">
        <v>7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0">
        <f t="shared" si="1"/>
        <v>0</v>
      </c>
    </row>
    <row r="45" spans="1:16" s="86" customFormat="1" x14ac:dyDescent="0.25">
      <c r="A45" s="87">
        <v>3200102000</v>
      </c>
      <c r="B45" s="90" t="s">
        <v>363</v>
      </c>
      <c r="C45" s="91" t="s">
        <v>46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0">
        <f t="shared" si="1"/>
        <v>0</v>
      </c>
    </row>
    <row r="46" spans="1:16" s="86" customFormat="1" x14ac:dyDescent="0.25">
      <c r="A46" s="87">
        <v>3200103000</v>
      </c>
      <c r="B46" s="90" t="s">
        <v>364</v>
      </c>
      <c r="C46" s="91" t="s">
        <v>46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0">
        <f t="shared" si="1"/>
        <v>0</v>
      </c>
    </row>
    <row r="47" spans="1:16" s="86" customFormat="1" x14ac:dyDescent="0.25">
      <c r="A47" s="87">
        <v>3200104000</v>
      </c>
      <c r="B47" s="90" t="s">
        <v>365</v>
      </c>
      <c r="C47" s="91" t="s">
        <v>30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0">
        <f t="shared" si="1"/>
        <v>0</v>
      </c>
    </row>
    <row r="48" spans="1:16" s="86" customFormat="1" x14ac:dyDescent="0.25">
      <c r="A48" s="87">
        <v>3200105000</v>
      </c>
      <c r="B48" s="90" t="s">
        <v>366</v>
      </c>
      <c r="C48" s="91" t="s">
        <v>7</v>
      </c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0">
        <f t="shared" si="1"/>
        <v>0</v>
      </c>
    </row>
    <row r="49" spans="1:16" s="86" customFormat="1" x14ac:dyDescent="0.25">
      <c r="A49" s="87">
        <v>3200106000</v>
      </c>
      <c r="B49" s="90" t="s">
        <v>367</v>
      </c>
      <c r="C49" s="91" t="s">
        <v>7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0">
        <f t="shared" si="1"/>
        <v>0</v>
      </c>
    </row>
    <row r="50" spans="1:16" s="86" customFormat="1" x14ac:dyDescent="0.25">
      <c r="A50" s="87">
        <v>3200107000</v>
      </c>
      <c r="B50" s="90" t="s">
        <v>368</v>
      </c>
      <c r="C50" s="91" t="s">
        <v>7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0">
        <f t="shared" si="1"/>
        <v>0</v>
      </c>
    </row>
    <row r="51" spans="1:16" s="86" customFormat="1" x14ac:dyDescent="0.25">
      <c r="A51" s="87">
        <v>3200109000</v>
      </c>
      <c r="B51" s="88" t="s">
        <v>111</v>
      </c>
      <c r="C51" s="89" t="s">
        <v>351</v>
      </c>
      <c r="D51" s="151">
        <f>D52+D53</f>
        <v>0</v>
      </c>
      <c r="E51" s="151">
        <f t="shared" ref="E51:O51" si="6">E52+E53</f>
        <v>0</v>
      </c>
      <c r="F51" s="151">
        <f t="shared" si="6"/>
        <v>0</v>
      </c>
      <c r="G51" s="151">
        <f t="shared" si="6"/>
        <v>0</v>
      </c>
      <c r="H51" s="151">
        <f t="shared" si="6"/>
        <v>0</v>
      </c>
      <c r="I51" s="151">
        <f t="shared" si="6"/>
        <v>0</v>
      </c>
      <c r="J51" s="151">
        <f t="shared" si="6"/>
        <v>0</v>
      </c>
      <c r="K51" s="151">
        <f t="shared" si="6"/>
        <v>0</v>
      </c>
      <c r="L51" s="151">
        <f t="shared" si="6"/>
        <v>0</v>
      </c>
      <c r="M51" s="151">
        <f t="shared" si="6"/>
        <v>0</v>
      </c>
      <c r="N51" s="151">
        <f t="shared" si="6"/>
        <v>0</v>
      </c>
      <c r="O51" s="151">
        <f t="shared" si="6"/>
        <v>0</v>
      </c>
      <c r="P51" s="150">
        <f t="shared" si="1"/>
        <v>0</v>
      </c>
    </row>
    <row r="52" spans="1:16" s="86" customFormat="1" x14ac:dyDescent="0.25">
      <c r="A52" s="87">
        <v>3200109100</v>
      </c>
      <c r="B52" s="115" t="s">
        <v>369</v>
      </c>
      <c r="C52" s="91" t="s">
        <v>7</v>
      </c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0">
        <f t="shared" si="1"/>
        <v>0</v>
      </c>
    </row>
    <row r="53" spans="1:16" s="86" customFormat="1" x14ac:dyDescent="0.25">
      <c r="A53" s="87">
        <v>3200109200</v>
      </c>
      <c r="B53" s="90" t="s">
        <v>370</v>
      </c>
      <c r="C53" s="91" t="s">
        <v>7</v>
      </c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0">
        <f t="shared" si="1"/>
        <v>0</v>
      </c>
    </row>
    <row r="54" spans="1:16" s="86" customFormat="1" x14ac:dyDescent="0.25">
      <c r="A54" s="87">
        <v>3200190000</v>
      </c>
      <c r="B54" s="88" t="s">
        <v>113</v>
      </c>
      <c r="C54" s="89" t="s">
        <v>351</v>
      </c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0">
        <f t="shared" si="1"/>
        <v>0</v>
      </c>
    </row>
    <row r="55" spans="1:16" s="86" customFormat="1" x14ac:dyDescent="0.25">
      <c r="A55" s="87">
        <v>3200200000</v>
      </c>
      <c r="B55" s="88" t="s">
        <v>80</v>
      </c>
      <c r="C55" s="89" t="s">
        <v>351</v>
      </c>
      <c r="D55" s="151">
        <f>D56+D57</f>
        <v>0</v>
      </c>
      <c r="E55" s="151">
        <f t="shared" ref="E55:O55" si="7">E56+E57</f>
        <v>0</v>
      </c>
      <c r="F55" s="151">
        <f t="shared" si="7"/>
        <v>0</v>
      </c>
      <c r="G55" s="151">
        <f t="shared" si="7"/>
        <v>0</v>
      </c>
      <c r="H55" s="151">
        <f t="shared" si="7"/>
        <v>0</v>
      </c>
      <c r="I55" s="151">
        <f t="shared" si="7"/>
        <v>0</v>
      </c>
      <c r="J55" s="151">
        <f t="shared" si="7"/>
        <v>0</v>
      </c>
      <c r="K55" s="151">
        <f t="shared" si="7"/>
        <v>0</v>
      </c>
      <c r="L55" s="151">
        <f t="shared" si="7"/>
        <v>0</v>
      </c>
      <c r="M55" s="151">
        <f t="shared" si="7"/>
        <v>0</v>
      </c>
      <c r="N55" s="151">
        <f t="shared" si="7"/>
        <v>0</v>
      </c>
      <c r="O55" s="151">
        <f t="shared" si="7"/>
        <v>0</v>
      </c>
      <c r="P55" s="150">
        <f t="shared" si="1"/>
        <v>0</v>
      </c>
    </row>
    <row r="56" spans="1:16" s="86" customFormat="1" x14ac:dyDescent="0.25">
      <c r="A56" s="87">
        <v>3200200100</v>
      </c>
      <c r="B56" s="90" t="s">
        <v>114</v>
      </c>
      <c r="C56" s="91" t="s">
        <v>7</v>
      </c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0">
        <f t="shared" si="1"/>
        <v>0</v>
      </c>
    </row>
    <row r="57" spans="1:16" s="86" customFormat="1" x14ac:dyDescent="0.25">
      <c r="A57" s="87">
        <v>3200200200</v>
      </c>
      <c r="B57" s="90" t="s">
        <v>115</v>
      </c>
      <c r="C57" s="91" t="s">
        <v>7</v>
      </c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0">
        <f t="shared" si="1"/>
        <v>0</v>
      </c>
    </row>
    <row r="58" spans="1:16" s="86" customFormat="1" x14ac:dyDescent="0.25">
      <c r="A58" s="87">
        <v>3200300000</v>
      </c>
      <c r="B58" s="88" t="s">
        <v>116</v>
      </c>
      <c r="C58" s="89" t="s">
        <v>351</v>
      </c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0">
        <f t="shared" si="1"/>
        <v>0</v>
      </c>
    </row>
    <row r="59" spans="1:16" s="86" customFormat="1" x14ac:dyDescent="0.25">
      <c r="A59" s="87">
        <v>3290000000</v>
      </c>
      <c r="B59" s="88" t="s">
        <v>371</v>
      </c>
      <c r="C59" s="89" t="s">
        <v>351</v>
      </c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0">
        <f t="shared" si="1"/>
        <v>0</v>
      </c>
    </row>
    <row r="60" spans="1:16" s="86" customFormat="1" x14ac:dyDescent="0.25">
      <c r="A60" s="87">
        <v>3700000000</v>
      </c>
      <c r="B60" s="114" t="s">
        <v>372</v>
      </c>
      <c r="C60" s="89" t="s">
        <v>351</v>
      </c>
      <c r="D60" s="151">
        <f>D4+D33</f>
        <v>0</v>
      </c>
      <c r="E60" s="151">
        <f>E4+E33</f>
        <v>0</v>
      </c>
      <c r="F60" s="151">
        <f>F4+F33</f>
        <v>0</v>
      </c>
      <c r="G60" s="151">
        <f>G4+G33</f>
        <v>0</v>
      </c>
      <c r="H60" s="151">
        <f>H4+H33</f>
        <v>0</v>
      </c>
      <c r="I60" s="151">
        <f>I4+I33</f>
        <v>0</v>
      </c>
      <c r="J60" s="151">
        <f>J4+J33</f>
        <v>0</v>
      </c>
      <c r="K60" s="151">
        <f>K4+K33</f>
        <v>0</v>
      </c>
      <c r="L60" s="151">
        <f>L4+L33</f>
        <v>0</v>
      </c>
      <c r="M60" s="151">
        <f>M4+M33</f>
        <v>0</v>
      </c>
      <c r="N60" s="151">
        <f>N4+N33</f>
        <v>0</v>
      </c>
      <c r="O60" s="151">
        <f>O4+O33</f>
        <v>0</v>
      </c>
      <c r="P60" s="150">
        <f t="shared" si="1"/>
        <v>0</v>
      </c>
    </row>
    <row r="61" spans="1:16" s="86" customFormat="1" x14ac:dyDescent="0.25">
      <c r="A61" s="87">
        <v>3800000000</v>
      </c>
      <c r="B61" s="114" t="s">
        <v>373</v>
      </c>
      <c r="C61" s="89" t="s">
        <v>351</v>
      </c>
      <c r="D61" s="151">
        <f>D3+D4+D33</f>
        <v>0</v>
      </c>
      <c r="E61" s="151">
        <f>E3+E4+E33</f>
        <v>0</v>
      </c>
      <c r="F61" s="151">
        <f>F3+F4+F33</f>
        <v>0</v>
      </c>
      <c r="G61" s="151">
        <f>G3+G4+G33</f>
        <v>0</v>
      </c>
      <c r="H61" s="151">
        <f>H3+H4+H33</f>
        <v>0</v>
      </c>
      <c r="I61" s="151">
        <f>I3+I4+I33</f>
        <v>0</v>
      </c>
      <c r="J61" s="151">
        <f>J3+J4+J33</f>
        <v>0</v>
      </c>
      <c r="K61" s="151">
        <f>K3+K4+K33</f>
        <v>0</v>
      </c>
      <c r="L61" s="151">
        <f>L3+L4+L33</f>
        <v>0</v>
      </c>
      <c r="M61" s="151">
        <f>M3+M4+M33</f>
        <v>0</v>
      </c>
      <c r="N61" s="151">
        <f>N3+N4+N33</f>
        <v>0</v>
      </c>
      <c r="O61" s="151">
        <f>O3+O4+O33</f>
        <v>0</v>
      </c>
      <c r="P61" s="150">
        <f t="shared" si="1"/>
        <v>0</v>
      </c>
    </row>
    <row r="62" spans="1:16" s="86" customFormat="1" x14ac:dyDescent="0.25">
      <c r="A62" s="87">
        <v>4100000000</v>
      </c>
      <c r="B62" s="114" t="s">
        <v>374</v>
      </c>
      <c r="C62" s="89" t="s">
        <v>351</v>
      </c>
      <c r="D62" s="151">
        <f>D63+D72+D73+D74+D75+D76+D77+D82+D83</f>
        <v>0</v>
      </c>
      <c r="E62" s="151">
        <f t="shared" ref="E62:O62" si="8">E63+E72+E73+E74+E75+E76+E77+E82+E83</f>
        <v>0</v>
      </c>
      <c r="F62" s="151">
        <f t="shared" si="8"/>
        <v>0</v>
      </c>
      <c r="G62" s="151">
        <f t="shared" si="8"/>
        <v>0</v>
      </c>
      <c r="H62" s="151">
        <f t="shared" si="8"/>
        <v>0</v>
      </c>
      <c r="I62" s="151">
        <f t="shared" si="8"/>
        <v>0</v>
      </c>
      <c r="J62" s="151">
        <f t="shared" si="8"/>
        <v>0</v>
      </c>
      <c r="K62" s="151">
        <f t="shared" si="8"/>
        <v>0</v>
      </c>
      <c r="L62" s="151">
        <f t="shared" si="8"/>
        <v>0</v>
      </c>
      <c r="M62" s="151">
        <f t="shared" si="8"/>
        <v>0</v>
      </c>
      <c r="N62" s="151">
        <f t="shared" si="8"/>
        <v>0</v>
      </c>
      <c r="O62" s="151">
        <f t="shared" si="8"/>
        <v>0</v>
      </c>
      <c r="P62" s="150">
        <f t="shared" si="1"/>
        <v>0</v>
      </c>
    </row>
    <row r="63" spans="1:16" s="86" customFormat="1" x14ac:dyDescent="0.25">
      <c r="A63" s="87">
        <v>4101000000</v>
      </c>
      <c r="B63" s="88" t="s">
        <v>375</v>
      </c>
      <c r="C63" s="89" t="s">
        <v>351</v>
      </c>
      <c r="D63" s="151">
        <f>D64+D68</f>
        <v>0</v>
      </c>
      <c r="E63" s="151">
        <f t="shared" ref="E63:O63" si="9">E64+E68</f>
        <v>0</v>
      </c>
      <c r="F63" s="151">
        <f t="shared" si="9"/>
        <v>0</v>
      </c>
      <c r="G63" s="151">
        <f t="shared" si="9"/>
        <v>0</v>
      </c>
      <c r="H63" s="151">
        <f t="shared" si="9"/>
        <v>0</v>
      </c>
      <c r="I63" s="151">
        <f t="shared" si="9"/>
        <v>0</v>
      </c>
      <c r="J63" s="151">
        <f t="shared" si="9"/>
        <v>0</v>
      </c>
      <c r="K63" s="151">
        <f t="shared" si="9"/>
        <v>0</v>
      </c>
      <c r="L63" s="151">
        <f t="shared" si="9"/>
        <v>0</v>
      </c>
      <c r="M63" s="151">
        <f t="shared" si="9"/>
        <v>0</v>
      </c>
      <c r="N63" s="151">
        <f t="shared" si="9"/>
        <v>0</v>
      </c>
      <c r="O63" s="151">
        <f t="shared" si="9"/>
        <v>0</v>
      </c>
      <c r="P63" s="150">
        <f t="shared" si="1"/>
        <v>0</v>
      </c>
    </row>
    <row r="64" spans="1:16" s="86" customFormat="1" x14ac:dyDescent="0.25">
      <c r="A64" s="87">
        <v>4101010000</v>
      </c>
      <c r="B64" s="88" t="s">
        <v>22</v>
      </c>
      <c r="C64" s="89" t="s">
        <v>351</v>
      </c>
      <c r="D64" s="151">
        <f>D65+D66+D67</f>
        <v>0</v>
      </c>
      <c r="E64" s="151">
        <f t="shared" ref="E64:O64" si="10">E65+E66+E67</f>
        <v>0</v>
      </c>
      <c r="F64" s="151">
        <f t="shared" si="10"/>
        <v>0</v>
      </c>
      <c r="G64" s="151">
        <f t="shared" si="10"/>
        <v>0</v>
      </c>
      <c r="H64" s="151">
        <f t="shared" si="10"/>
        <v>0</v>
      </c>
      <c r="I64" s="151">
        <f t="shared" si="10"/>
        <v>0</v>
      </c>
      <c r="J64" s="151">
        <f t="shared" si="10"/>
        <v>0</v>
      </c>
      <c r="K64" s="151">
        <f t="shared" si="10"/>
        <v>0</v>
      </c>
      <c r="L64" s="151">
        <f t="shared" si="10"/>
        <v>0</v>
      </c>
      <c r="M64" s="151">
        <f t="shared" si="10"/>
        <v>0</v>
      </c>
      <c r="N64" s="151">
        <f t="shared" si="10"/>
        <v>0</v>
      </c>
      <c r="O64" s="151">
        <f t="shared" si="10"/>
        <v>0</v>
      </c>
      <c r="P64" s="150">
        <f t="shared" si="1"/>
        <v>0</v>
      </c>
    </row>
    <row r="65" spans="1:16" s="86" customFormat="1" x14ac:dyDescent="0.25">
      <c r="A65" s="87">
        <v>4101010100</v>
      </c>
      <c r="B65" s="90" t="s">
        <v>23</v>
      </c>
      <c r="C65" s="91" t="s">
        <v>7</v>
      </c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0">
        <f t="shared" si="1"/>
        <v>0</v>
      </c>
    </row>
    <row r="66" spans="1:16" s="86" customFormat="1" x14ac:dyDescent="0.25">
      <c r="A66" s="87">
        <v>4101010200</v>
      </c>
      <c r="B66" s="90" t="s">
        <v>24</v>
      </c>
      <c r="C66" s="91" t="s">
        <v>7</v>
      </c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0">
        <f t="shared" si="1"/>
        <v>0</v>
      </c>
    </row>
    <row r="67" spans="1:16" s="86" customFormat="1" x14ac:dyDescent="0.25">
      <c r="A67" s="87">
        <v>4101010300</v>
      </c>
      <c r="B67" s="90" t="s">
        <v>25</v>
      </c>
      <c r="C67" s="91" t="s">
        <v>7</v>
      </c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0">
        <f t="shared" si="1"/>
        <v>0</v>
      </c>
    </row>
    <row r="68" spans="1:16" s="86" customFormat="1" x14ac:dyDescent="0.25">
      <c r="A68" s="87">
        <v>4101020000</v>
      </c>
      <c r="B68" s="88" t="s">
        <v>26</v>
      </c>
      <c r="C68" s="89" t="s">
        <v>351</v>
      </c>
      <c r="D68" s="151">
        <f>D69+D70+D71</f>
        <v>0</v>
      </c>
      <c r="E68" s="151">
        <f t="shared" ref="E68:O68" si="11">E69+E70+E71</f>
        <v>0</v>
      </c>
      <c r="F68" s="151">
        <f t="shared" si="11"/>
        <v>0</v>
      </c>
      <c r="G68" s="151">
        <f t="shared" si="11"/>
        <v>0</v>
      </c>
      <c r="H68" s="151">
        <f t="shared" si="11"/>
        <v>0</v>
      </c>
      <c r="I68" s="151">
        <f t="shared" si="11"/>
        <v>0</v>
      </c>
      <c r="J68" s="151">
        <f t="shared" si="11"/>
        <v>0</v>
      </c>
      <c r="K68" s="151">
        <f t="shared" si="11"/>
        <v>0</v>
      </c>
      <c r="L68" s="151">
        <f t="shared" si="11"/>
        <v>0</v>
      </c>
      <c r="M68" s="151">
        <f t="shared" si="11"/>
        <v>0</v>
      </c>
      <c r="N68" s="151">
        <f t="shared" si="11"/>
        <v>0</v>
      </c>
      <c r="O68" s="151">
        <f t="shared" si="11"/>
        <v>0</v>
      </c>
      <c r="P68" s="150">
        <f t="shared" ref="P68:P131" si="12">SUM(D68:O68)</f>
        <v>0</v>
      </c>
    </row>
    <row r="69" spans="1:16" s="86" customFormat="1" x14ac:dyDescent="0.25">
      <c r="A69" s="87">
        <v>4101020100</v>
      </c>
      <c r="B69" s="90" t="s">
        <v>23</v>
      </c>
      <c r="C69" s="91" t="s">
        <v>7</v>
      </c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0">
        <f t="shared" si="12"/>
        <v>0</v>
      </c>
    </row>
    <row r="70" spans="1:16" s="86" customFormat="1" x14ac:dyDescent="0.25">
      <c r="A70" s="87">
        <v>4101020200</v>
      </c>
      <c r="B70" s="90" t="s">
        <v>24</v>
      </c>
      <c r="C70" s="91" t="s">
        <v>7</v>
      </c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0">
        <f t="shared" si="12"/>
        <v>0</v>
      </c>
    </row>
    <row r="71" spans="1:16" s="86" customFormat="1" x14ac:dyDescent="0.25">
      <c r="A71" s="87">
        <v>4101020300</v>
      </c>
      <c r="B71" s="90" t="s">
        <v>25</v>
      </c>
      <c r="C71" s="91" t="s">
        <v>7</v>
      </c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0">
        <f t="shared" si="12"/>
        <v>0</v>
      </c>
    </row>
    <row r="72" spans="1:16" s="86" customFormat="1" x14ac:dyDescent="0.25">
      <c r="A72" s="87">
        <v>4102000000</v>
      </c>
      <c r="B72" s="116" t="s">
        <v>376</v>
      </c>
      <c r="C72" s="89" t="s">
        <v>351</v>
      </c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0">
        <f t="shared" si="12"/>
        <v>0</v>
      </c>
    </row>
    <row r="73" spans="1:16" s="86" customFormat="1" x14ac:dyDescent="0.25">
      <c r="A73" s="87">
        <v>4103000000</v>
      </c>
      <c r="B73" s="88" t="s">
        <v>377</v>
      </c>
      <c r="C73" s="89" t="s">
        <v>353</v>
      </c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0">
        <f t="shared" si="12"/>
        <v>0</v>
      </c>
    </row>
    <row r="74" spans="1:16" s="86" customFormat="1" x14ac:dyDescent="0.25">
      <c r="A74" s="87">
        <v>4104000000</v>
      </c>
      <c r="B74" s="88" t="s">
        <v>378</v>
      </c>
      <c r="C74" s="89" t="s">
        <v>351</v>
      </c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0">
        <f t="shared" si="12"/>
        <v>0</v>
      </c>
    </row>
    <row r="75" spans="1:16" s="86" customFormat="1" x14ac:dyDescent="0.25">
      <c r="A75" s="87">
        <v>4105000000</v>
      </c>
      <c r="B75" s="88" t="s">
        <v>379</v>
      </c>
      <c r="C75" s="89" t="s">
        <v>355</v>
      </c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0">
        <f t="shared" si="12"/>
        <v>0</v>
      </c>
    </row>
    <row r="76" spans="1:16" s="86" customFormat="1" x14ac:dyDescent="0.25">
      <c r="A76" s="87">
        <v>4106000000</v>
      </c>
      <c r="B76" s="88" t="s">
        <v>380</v>
      </c>
      <c r="C76" s="89" t="s">
        <v>353</v>
      </c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0">
        <f t="shared" si="12"/>
        <v>0</v>
      </c>
    </row>
    <row r="77" spans="1:16" s="86" customFormat="1" x14ac:dyDescent="0.25">
      <c r="A77" s="87">
        <v>4107000000</v>
      </c>
      <c r="B77" s="116" t="s">
        <v>647</v>
      </c>
      <c r="C77" s="89" t="s">
        <v>351</v>
      </c>
      <c r="D77" s="151">
        <f>D78+D79+D80</f>
        <v>0</v>
      </c>
      <c r="E77" s="151">
        <f t="shared" ref="E77:O77" si="13">E78+E79+E80</f>
        <v>0</v>
      </c>
      <c r="F77" s="151">
        <f t="shared" si="13"/>
        <v>0</v>
      </c>
      <c r="G77" s="151">
        <f t="shared" si="13"/>
        <v>0</v>
      </c>
      <c r="H77" s="151">
        <f t="shared" si="13"/>
        <v>0</v>
      </c>
      <c r="I77" s="151">
        <f t="shared" si="13"/>
        <v>0</v>
      </c>
      <c r="J77" s="151">
        <f t="shared" si="13"/>
        <v>0</v>
      </c>
      <c r="K77" s="151">
        <f t="shared" si="13"/>
        <v>0</v>
      </c>
      <c r="L77" s="151">
        <f t="shared" si="13"/>
        <v>0</v>
      </c>
      <c r="M77" s="151">
        <f t="shared" si="13"/>
        <v>0</v>
      </c>
      <c r="N77" s="151">
        <f t="shared" si="13"/>
        <v>0</v>
      </c>
      <c r="O77" s="151">
        <f t="shared" si="13"/>
        <v>0</v>
      </c>
      <c r="P77" s="150">
        <f t="shared" si="12"/>
        <v>0</v>
      </c>
    </row>
    <row r="78" spans="1:16" s="86" customFormat="1" x14ac:dyDescent="0.25">
      <c r="A78" s="87">
        <v>4107010000</v>
      </c>
      <c r="B78" s="90" t="s">
        <v>381</v>
      </c>
      <c r="C78" s="91" t="s">
        <v>7</v>
      </c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0">
        <f t="shared" si="12"/>
        <v>0</v>
      </c>
    </row>
    <row r="79" spans="1:16" s="86" customFormat="1" x14ac:dyDescent="0.25">
      <c r="A79" s="87">
        <v>4107011000</v>
      </c>
      <c r="B79" s="90" t="s">
        <v>382</v>
      </c>
      <c r="C79" s="91" t="s">
        <v>7</v>
      </c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0">
        <f t="shared" si="12"/>
        <v>0</v>
      </c>
    </row>
    <row r="80" spans="1:16" s="86" customFormat="1" x14ac:dyDescent="0.25">
      <c r="A80" s="87">
        <v>4107020000</v>
      </c>
      <c r="B80" s="90" t="s">
        <v>383</v>
      </c>
      <c r="C80" s="91" t="s">
        <v>7</v>
      </c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0">
        <f t="shared" si="12"/>
        <v>0</v>
      </c>
    </row>
    <row r="81" spans="1:16" s="86" customFormat="1" x14ac:dyDescent="0.25">
      <c r="A81" s="87">
        <v>4107030100</v>
      </c>
      <c r="B81" s="117" t="s">
        <v>649</v>
      </c>
      <c r="C81" s="118" t="s">
        <v>645</v>
      </c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0">
        <f t="shared" si="12"/>
        <v>0</v>
      </c>
    </row>
    <row r="82" spans="1:16" s="86" customFormat="1" x14ac:dyDescent="0.25">
      <c r="A82" s="87">
        <v>4108000000</v>
      </c>
      <c r="B82" s="88" t="s">
        <v>384</v>
      </c>
      <c r="C82" s="89" t="s">
        <v>351</v>
      </c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0">
        <f t="shared" si="12"/>
        <v>0</v>
      </c>
    </row>
    <row r="83" spans="1:16" s="86" customFormat="1" x14ac:dyDescent="0.25">
      <c r="A83" s="87">
        <v>4190000000</v>
      </c>
      <c r="B83" s="88" t="s">
        <v>385</v>
      </c>
      <c r="C83" s="89" t="s">
        <v>351</v>
      </c>
      <c r="D83" s="151">
        <f>D84+D85+D86+D87+D88+D92+D93+D94+D95+D101+D102+D103</f>
        <v>0</v>
      </c>
      <c r="E83" s="151">
        <f t="shared" ref="E83:O83" si="14">E84+E85+E86+E87+E88+E92+E93+E94+E95+E101+E102+E103</f>
        <v>0</v>
      </c>
      <c r="F83" s="151">
        <f t="shared" si="14"/>
        <v>0</v>
      </c>
      <c r="G83" s="151">
        <f t="shared" si="14"/>
        <v>0</v>
      </c>
      <c r="H83" s="151">
        <f t="shared" si="14"/>
        <v>0</v>
      </c>
      <c r="I83" s="151">
        <f t="shared" si="14"/>
        <v>0</v>
      </c>
      <c r="J83" s="151">
        <f t="shared" si="14"/>
        <v>0</v>
      </c>
      <c r="K83" s="151">
        <f t="shared" si="14"/>
        <v>0</v>
      </c>
      <c r="L83" s="151">
        <f t="shared" si="14"/>
        <v>0</v>
      </c>
      <c r="M83" s="151">
        <f t="shared" si="14"/>
        <v>0</v>
      </c>
      <c r="N83" s="151">
        <f t="shared" si="14"/>
        <v>0</v>
      </c>
      <c r="O83" s="151">
        <f t="shared" si="14"/>
        <v>0</v>
      </c>
      <c r="P83" s="150">
        <f t="shared" si="12"/>
        <v>0</v>
      </c>
    </row>
    <row r="84" spans="1:16" s="86" customFormat="1" x14ac:dyDescent="0.25">
      <c r="A84" s="87">
        <v>4190010000</v>
      </c>
      <c r="B84" s="88" t="s">
        <v>44</v>
      </c>
      <c r="C84" s="89" t="s">
        <v>351</v>
      </c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0">
        <f t="shared" si="12"/>
        <v>0</v>
      </c>
    </row>
    <row r="85" spans="1:16" s="86" customFormat="1" x14ac:dyDescent="0.25">
      <c r="A85" s="87">
        <v>4190020000</v>
      </c>
      <c r="B85" s="88" t="s">
        <v>386</v>
      </c>
      <c r="C85" s="89" t="s">
        <v>355</v>
      </c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0">
        <f t="shared" si="12"/>
        <v>0</v>
      </c>
    </row>
    <row r="86" spans="1:16" s="86" customFormat="1" x14ac:dyDescent="0.25">
      <c r="A86" s="87">
        <v>4190030000</v>
      </c>
      <c r="B86" s="88" t="s">
        <v>387</v>
      </c>
      <c r="C86" s="89" t="s">
        <v>355</v>
      </c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0">
        <f t="shared" si="12"/>
        <v>0</v>
      </c>
    </row>
    <row r="87" spans="1:16" s="86" customFormat="1" x14ac:dyDescent="0.25">
      <c r="A87" s="87">
        <v>4190040000</v>
      </c>
      <c r="B87" s="88" t="s">
        <v>388</v>
      </c>
      <c r="C87" s="89" t="s">
        <v>351</v>
      </c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0">
        <f t="shared" si="12"/>
        <v>0</v>
      </c>
    </row>
    <row r="88" spans="1:16" s="86" customFormat="1" x14ac:dyDescent="0.25">
      <c r="A88" s="87">
        <v>4190050000</v>
      </c>
      <c r="B88" s="88" t="s">
        <v>389</v>
      </c>
      <c r="C88" s="89" t="s">
        <v>351</v>
      </c>
      <c r="D88" s="151">
        <f>D89+D90+D91</f>
        <v>0</v>
      </c>
      <c r="E88" s="151">
        <f t="shared" ref="E88:O88" si="15">E89+E90+E91</f>
        <v>0</v>
      </c>
      <c r="F88" s="151">
        <f t="shared" si="15"/>
        <v>0</v>
      </c>
      <c r="G88" s="151">
        <f t="shared" si="15"/>
        <v>0</v>
      </c>
      <c r="H88" s="151">
        <f t="shared" si="15"/>
        <v>0</v>
      </c>
      <c r="I88" s="151">
        <f t="shared" si="15"/>
        <v>0</v>
      </c>
      <c r="J88" s="151">
        <f t="shared" si="15"/>
        <v>0</v>
      </c>
      <c r="K88" s="151">
        <f t="shared" si="15"/>
        <v>0</v>
      </c>
      <c r="L88" s="151">
        <f t="shared" si="15"/>
        <v>0</v>
      </c>
      <c r="M88" s="151">
        <f t="shared" si="15"/>
        <v>0</v>
      </c>
      <c r="N88" s="151">
        <f t="shared" si="15"/>
        <v>0</v>
      </c>
      <c r="O88" s="151">
        <f t="shared" si="15"/>
        <v>0</v>
      </c>
      <c r="P88" s="150">
        <f t="shared" si="12"/>
        <v>0</v>
      </c>
    </row>
    <row r="89" spans="1:16" s="86" customFormat="1" x14ac:dyDescent="0.25">
      <c r="A89" s="87">
        <v>4190050100</v>
      </c>
      <c r="B89" s="90" t="s">
        <v>72</v>
      </c>
      <c r="C89" s="91" t="s">
        <v>7</v>
      </c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0">
        <f t="shared" si="12"/>
        <v>0</v>
      </c>
    </row>
    <row r="90" spans="1:16" s="86" customFormat="1" x14ac:dyDescent="0.25">
      <c r="A90" s="87">
        <v>4190050200</v>
      </c>
      <c r="B90" s="90" t="s">
        <v>73</v>
      </c>
      <c r="C90" s="91" t="s">
        <v>7</v>
      </c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0">
        <f t="shared" si="12"/>
        <v>0</v>
      </c>
    </row>
    <row r="91" spans="1:16" s="86" customFormat="1" x14ac:dyDescent="0.25">
      <c r="A91" s="87">
        <v>4190050300</v>
      </c>
      <c r="B91" s="90" t="s">
        <v>74</v>
      </c>
      <c r="C91" s="91" t="s">
        <v>7</v>
      </c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0">
        <f t="shared" si="12"/>
        <v>0</v>
      </c>
    </row>
    <row r="92" spans="1:16" s="86" customFormat="1" x14ac:dyDescent="0.25">
      <c r="A92" s="87">
        <v>4190060000</v>
      </c>
      <c r="B92" s="88" t="s">
        <v>390</v>
      </c>
      <c r="C92" s="89" t="s">
        <v>351</v>
      </c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0">
        <f t="shared" si="12"/>
        <v>0</v>
      </c>
    </row>
    <row r="93" spans="1:16" s="86" customFormat="1" x14ac:dyDescent="0.25">
      <c r="A93" s="87">
        <v>4190070000</v>
      </c>
      <c r="B93" s="88" t="s">
        <v>39</v>
      </c>
      <c r="C93" s="89" t="s">
        <v>351</v>
      </c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0">
        <f t="shared" si="12"/>
        <v>0</v>
      </c>
    </row>
    <row r="94" spans="1:16" s="86" customFormat="1" x14ac:dyDescent="0.25">
      <c r="A94" s="87">
        <v>4190090000</v>
      </c>
      <c r="B94" s="88" t="s">
        <v>391</v>
      </c>
      <c r="C94" s="89" t="s">
        <v>351</v>
      </c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0">
        <f t="shared" si="12"/>
        <v>0</v>
      </c>
    </row>
    <row r="95" spans="1:16" s="86" customFormat="1" x14ac:dyDescent="0.25">
      <c r="A95" s="87">
        <v>4190100000</v>
      </c>
      <c r="B95" s="88" t="s">
        <v>392</v>
      </c>
      <c r="C95" s="89" t="s">
        <v>351</v>
      </c>
      <c r="D95" s="151">
        <f>D96+D100</f>
        <v>0</v>
      </c>
      <c r="E95" s="151">
        <f t="shared" ref="E95:O95" si="16">E96+E100</f>
        <v>0</v>
      </c>
      <c r="F95" s="151">
        <f t="shared" si="16"/>
        <v>0</v>
      </c>
      <c r="G95" s="151">
        <f t="shared" si="16"/>
        <v>0</v>
      </c>
      <c r="H95" s="151">
        <f t="shared" si="16"/>
        <v>0</v>
      </c>
      <c r="I95" s="151">
        <f t="shared" si="16"/>
        <v>0</v>
      </c>
      <c r="J95" s="151">
        <f t="shared" si="16"/>
        <v>0</v>
      </c>
      <c r="K95" s="151">
        <f t="shared" si="16"/>
        <v>0</v>
      </c>
      <c r="L95" s="151">
        <f t="shared" si="16"/>
        <v>0</v>
      </c>
      <c r="M95" s="151">
        <f t="shared" si="16"/>
        <v>0</v>
      </c>
      <c r="N95" s="151">
        <f t="shared" si="16"/>
        <v>0</v>
      </c>
      <c r="O95" s="151">
        <f t="shared" si="16"/>
        <v>0</v>
      </c>
      <c r="P95" s="150">
        <f t="shared" si="12"/>
        <v>0</v>
      </c>
    </row>
    <row r="96" spans="1:16" s="86" customFormat="1" x14ac:dyDescent="0.25">
      <c r="A96" s="87">
        <v>4190100100</v>
      </c>
      <c r="B96" s="88" t="s">
        <v>393</v>
      </c>
      <c r="C96" s="89" t="s">
        <v>351</v>
      </c>
      <c r="D96" s="151">
        <f>D97+D98+D99</f>
        <v>0</v>
      </c>
      <c r="E96" s="151">
        <f t="shared" ref="E96:O96" si="17">E97+E98+E99</f>
        <v>0</v>
      </c>
      <c r="F96" s="151">
        <f t="shared" si="17"/>
        <v>0</v>
      </c>
      <c r="G96" s="151">
        <f t="shared" si="17"/>
        <v>0</v>
      </c>
      <c r="H96" s="151">
        <f t="shared" si="17"/>
        <v>0</v>
      </c>
      <c r="I96" s="151">
        <f t="shared" si="17"/>
        <v>0</v>
      </c>
      <c r="J96" s="151">
        <f t="shared" si="17"/>
        <v>0</v>
      </c>
      <c r="K96" s="151">
        <f t="shared" si="17"/>
        <v>0</v>
      </c>
      <c r="L96" s="151">
        <f t="shared" si="17"/>
        <v>0</v>
      </c>
      <c r="M96" s="151">
        <f t="shared" si="17"/>
        <v>0</v>
      </c>
      <c r="N96" s="151">
        <f t="shared" si="17"/>
        <v>0</v>
      </c>
      <c r="O96" s="151">
        <f t="shared" si="17"/>
        <v>0</v>
      </c>
      <c r="P96" s="150">
        <f t="shared" si="12"/>
        <v>0</v>
      </c>
    </row>
    <row r="97" spans="1:16" s="86" customFormat="1" x14ac:dyDescent="0.25">
      <c r="A97" s="87">
        <v>4190100110</v>
      </c>
      <c r="B97" s="90" t="s">
        <v>77</v>
      </c>
      <c r="C97" s="91" t="s">
        <v>7</v>
      </c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0">
        <f t="shared" si="12"/>
        <v>0</v>
      </c>
    </row>
    <row r="98" spans="1:16" s="86" customFormat="1" x14ac:dyDescent="0.25">
      <c r="A98" s="87">
        <v>4190100120</v>
      </c>
      <c r="B98" s="90" t="s">
        <v>394</v>
      </c>
      <c r="C98" s="91" t="s">
        <v>7</v>
      </c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0">
        <f t="shared" si="12"/>
        <v>0</v>
      </c>
    </row>
    <row r="99" spans="1:16" s="86" customFormat="1" x14ac:dyDescent="0.25">
      <c r="A99" s="87">
        <v>4190100130</v>
      </c>
      <c r="B99" s="90" t="s">
        <v>395</v>
      </c>
      <c r="C99" s="91" t="s">
        <v>7</v>
      </c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0">
        <f t="shared" si="12"/>
        <v>0</v>
      </c>
    </row>
    <row r="100" spans="1:16" s="86" customFormat="1" x14ac:dyDescent="0.25">
      <c r="A100" s="87">
        <v>4190100200</v>
      </c>
      <c r="B100" s="88" t="s">
        <v>396</v>
      </c>
      <c r="C100" s="89" t="s">
        <v>351</v>
      </c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0">
        <f t="shared" si="12"/>
        <v>0</v>
      </c>
    </row>
    <row r="101" spans="1:16" s="86" customFormat="1" x14ac:dyDescent="0.25">
      <c r="A101" s="87">
        <v>4190200000</v>
      </c>
      <c r="B101" s="88" t="s">
        <v>397</v>
      </c>
      <c r="C101" s="89" t="s">
        <v>351</v>
      </c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0">
        <f t="shared" si="12"/>
        <v>0</v>
      </c>
    </row>
    <row r="102" spans="1:16" s="86" customFormat="1" x14ac:dyDescent="0.25">
      <c r="A102" s="87">
        <v>4190300000</v>
      </c>
      <c r="B102" s="88" t="s">
        <v>398</v>
      </c>
      <c r="C102" s="89" t="s">
        <v>353</v>
      </c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0">
        <f t="shared" si="12"/>
        <v>0</v>
      </c>
    </row>
    <row r="103" spans="1:16" s="86" customFormat="1" x14ac:dyDescent="0.25">
      <c r="A103" s="87">
        <v>4199000000</v>
      </c>
      <c r="B103" s="88" t="s">
        <v>399</v>
      </c>
      <c r="C103" s="89" t="s">
        <v>351</v>
      </c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0">
        <f t="shared" si="12"/>
        <v>0</v>
      </c>
    </row>
    <row r="104" spans="1:16" s="86" customFormat="1" x14ac:dyDescent="0.25">
      <c r="A104" s="87">
        <v>4200000000</v>
      </c>
      <c r="B104" s="114" t="s">
        <v>400</v>
      </c>
      <c r="C104" s="89" t="s">
        <v>351</v>
      </c>
      <c r="D104" s="151">
        <f>D105+D137+D138+D139+D140+D141+D142+D153</f>
        <v>0</v>
      </c>
      <c r="E104" s="151">
        <f t="shared" ref="E104:O104" si="18">E105+E137+E138+E139+E140+E141+E142+E153</f>
        <v>0</v>
      </c>
      <c r="F104" s="151">
        <f t="shared" si="18"/>
        <v>0</v>
      </c>
      <c r="G104" s="151">
        <f t="shared" si="18"/>
        <v>0</v>
      </c>
      <c r="H104" s="151">
        <f t="shared" si="18"/>
        <v>0</v>
      </c>
      <c r="I104" s="151">
        <f t="shared" si="18"/>
        <v>0</v>
      </c>
      <c r="J104" s="151">
        <f t="shared" si="18"/>
        <v>0</v>
      </c>
      <c r="K104" s="151">
        <f t="shared" si="18"/>
        <v>0</v>
      </c>
      <c r="L104" s="151">
        <f t="shared" si="18"/>
        <v>0</v>
      </c>
      <c r="M104" s="151">
        <f t="shared" si="18"/>
        <v>0</v>
      </c>
      <c r="N104" s="151">
        <f t="shared" si="18"/>
        <v>0</v>
      </c>
      <c r="O104" s="151">
        <f t="shared" si="18"/>
        <v>0</v>
      </c>
      <c r="P104" s="150">
        <f t="shared" si="12"/>
        <v>0</v>
      </c>
    </row>
    <row r="105" spans="1:16" s="86" customFormat="1" x14ac:dyDescent="0.25">
      <c r="A105" s="87">
        <v>4201000000</v>
      </c>
      <c r="B105" s="88" t="s">
        <v>401</v>
      </c>
      <c r="C105" s="89" t="s">
        <v>351</v>
      </c>
      <c r="D105" s="151">
        <f>D106+D107+D108+D129+D132+D133+D134+D135+D136</f>
        <v>0</v>
      </c>
      <c r="E105" s="151">
        <f t="shared" ref="E105:O105" si="19">E106+E107+E108+E129+E132+E133+E134+E135+E136</f>
        <v>0</v>
      </c>
      <c r="F105" s="151">
        <f t="shared" si="19"/>
        <v>0</v>
      </c>
      <c r="G105" s="151">
        <f t="shared" si="19"/>
        <v>0</v>
      </c>
      <c r="H105" s="151">
        <f t="shared" si="19"/>
        <v>0</v>
      </c>
      <c r="I105" s="151">
        <f t="shared" si="19"/>
        <v>0</v>
      </c>
      <c r="J105" s="151">
        <f t="shared" si="19"/>
        <v>0</v>
      </c>
      <c r="K105" s="151">
        <f t="shared" si="19"/>
        <v>0</v>
      </c>
      <c r="L105" s="151">
        <f t="shared" si="19"/>
        <v>0</v>
      </c>
      <c r="M105" s="151">
        <f t="shared" si="19"/>
        <v>0</v>
      </c>
      <c r="N105" s="151">
        <f t="shared" si="19"/>
        <v>0</v>
      </c>
      <c r="O105" s="151">
        <f t="shared" si="19"/>
        <v>0</v>
      </c>
      <c r="P105" s="150">
        <f t="shared" si="12"/>
        <v>0</v>
      </c>
    </row>
    <row r="106" spans="1:16" s="86" customFormat="1" x14ac:dyDescent="0.25">
      <c r="A106" s="87">
        <v>4201010000</v>
      </c>
      <c r="B106" s="88" t="s">
        <v>402</v>
      </c>
      <c r="C106" s="89" t="s">
        <v>351</v>
      </c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0">
        <f t="shared" si="12"/>
        <v>0</v>
      </c>
    </row>
    <row r="107" spans="1:16" s="86" customFormat="1" x14ac:dyDescent="0.25">
      <c r="A107" s="82">
        <v>4201020000</v>
      </c>
      <c r="B107" s="88" t="s">
        <v>403</v>
      </c>
      <c r="C107" s="89" t="s">
        <v>351</v>
      </c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0">
        <f t="shared" si="12"/>
        <v>0</v>
      </c>
    </row>
    <row r="108" spans="1:16" s="86" customFormat="1" x14ac:dyDescent="0.25">
      <c r="A108" s="82">
        <v>4201030000</v>
      </c>
      <c r="B108" s="88" t="s">
        <v>404</v>
      </c>
      <c r="C108" s="89" t="s">
        <v>351</v>
      </c>
      <c r="D108" s="151">
        <f>D109+D128</f>
        <v>0</v>
      </c>
      <c r="E108" s="151">
        <f t="shared" ref="E108:O108" si="20">E109+E128</f>
        <v>0</v>
      </c>
      <c r="F108" s="151">
        <f t="shared" si="20"/>
        <v>0</v>
      </c>
      <c r="G108" s="151">
        <f t="shared" si="20"/>
        <v>0</v>
      </c>
      <c r="H108" s="151">
        <f t="shared" si="20"/>
        <v>0</v>
      </c>
      <c r="I108" s="151">
        <f t="shared" si="20"/>
        <v>0</v>
      </c>
      <c r="J108" s="151">
        <f t="shared" si="20"/>
        <v>0</v>
      </c>
      <c r="K108" s="151">
        <f t="shared" si="20"/>
        <v>0</v>
      </c>
      <c r="L108" s="151">
        <f t="shared" si="20"/>
        <v>0</v>
      </c>
      <c r="M108" s="151">
        <f t="shared" si="20"/>
        <v>0</v>
      </c>
      <c r="N108" s="151">
        <f t="shared" si="20"/>
        <v>0</v>
      </c>
      <c r="O108" s="151">
        <f t="shared" si="20"/>
        <v>0</v>
      </c>
      <c r="P108" s="150">
        <f t="shared" si="12"/>
        <v>0</v>
      </c>
    </row>
    <row r="109" spans="1:16" s="86" customFormat="1" x14ac:dyDescent="0.25">
      <c r="A109" s="82">
        <v>4201031000</v>
      </c>
      <c r="B109" s="88" t="s">
        <v>405</v>
      </c>
      <c r="C109" s="89" t="s">
        <v>351</v>
      </c>
      <c r="D109" s="151">
        <f>D110+D115+D126+D127</f>
        <v>0</v>
      </c>
      <c r="E109" s="151">
        <f t="shared" ref="E109:O109" si="21">E110+E115+E126+E127</f>
        <v>0</v>
      </c>
      <c r="F109" s="151">
        <f t="shared" si="21"/>
        <v>0</v>
      </c>
      <c r="G109" s="151">
        <f t="shared" si="21"/>
        <v>0</v>
      </c>
      <c r="H109" s="151">
        <f t="shared" si="21"/>
        <v>0</v>
      </c>
      <c r="I109" s="151">
        <f t="shared" si="21"/>
        <v>0</v>
      </c>
      <c r="J109" s="151">
        <f t="shared" si="21"/>
        <v>0</v>
      </c>
      <c r="K109" s="151">
        <f t="shared" si="21"/>
        <v>0</v>
      </c>
      <c r="L109" s="151">
        <f t="shared" si="21"/>
        <v>0</v>
      </c>
      <c r="M109" s="151">
        <f t="shared" si="21"/>
        <v>0</v>
      </c>
      <c r="N109" s="151">
        <f t="shared" si="21"/>
        <v>0</v>
      </c>
      <c r="O109" s="151">
        <f t="shared" si="21"/>
        <v>0</v>
      </c>
      <c r="P109" s="150">
        <f t="shared" si="12"/>
        <v>0</v>
      </c>
    </row>
    <row r="110" spans="1:16" s="86" customFormat="1" x14ac:dyDescent="0.25">
      <c r="A110" s="82">
        <v>4201031100</v>
      </c>
      <c r="B110" s="88" t="s">
        <v>406</v>
      </c>
      <c r="C110" s="89" t="s">
        <v>351</v>
      </c>
      <c r="D110" s="151">
        <f>D111+D112+D113+D114</f>
        <v>0</v>
      </c>
      <c r="E110" s="151">
        <f t="shared" ref="E110:O110" si="22">E111+E112+E113+E114</f>
        <v>0</v>
      </c>
      <c r="F110" s="151">
        <f t="shared" si="22"/>
        <v>0</v>
      </c>
      <c r="G110" s="151">
        <f t="shared" si="22"/>
        <v>0</v>
      </c>
      <c r="H110" s="151">
        <f t="shared" si="22"/>
        <v>0</v>
      </c>
      <c r="I110" s="151">
        <f t="shared" si="22"/>
        <v>0</v>
      </c>
      <c r="J110" s="151">
        <f t="shared" si="22"/>
        <v>0</v>
      </c>
      <c r="K110" s="151">
        <f t="shared" si="22"/>
        <v>0</v>
      </c>
      <c r="L110" s="151">
        <f t="shared" si="22"/>
        <v>0</v>
      </c>
      <c r="M110" s="151">
        <f t="shared" si="22"/>
        <v>0</v>
      </c>
      <c r="N110" s="151">
        <f t="shared" si="22"/>
        <v>0</v>
      </c>
      <c r="O110" s="151">
        <f t="shared" si="22"/>
        <v>0</v>
      </c>
      <c r="P110" s="150">
        <f t="shared" si="12"/>
        <v>0</v>
      </c>
    </row>
    <row r="111" spans="1:16" s="86" customFormat="1" x14ac:dyDescent="0.25">
      <c r="A111" s="82">
        <v>4201031110</v>
      </c>
      <c r="B111" s="90" t="s">
        <v>407</v>
      </c>
      <c r="C111" s="91" t="s">
        <v>7</v>
      </c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0">
        <f t="shared" si="12"/>
        <v>0</v>
      </c>
    </row>
    <row r="112" spans="1:16" s="86" customFormat="1" x14ac:dyDescent="0.25">
      <c r="A112" s="82">
        <v>4201031120</v>
      </c>
      <c r="B112" s="90" t="s">
        <v>408</v>
      </c>
      <c r="C112" s="91" t="s">
        <v>7</v>
      </c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0">
        <f t="shared" si="12"/>
        <v>0</v>
      </c>
    </row>
    <row r="113" spans="1:16" s="86" customFormat="1" x14ac:dyDescent="0.25">
      <c r="A113" s="82">
        <v>4201031130</v>
      </c>
      <c r="B113" s="90" t="s">
        <v>409</v>
      </c>
      <c r="C113" s="91" t="s">
        <v>7</v>
      </c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0">
        <f t="shared" si="12"/>
        <v>0</v>
      </c>
    </row>
    <row r="114" spans="1:16" s="86" customFormat="1" x14ac:dyDescent="0.25">
      <c r="A114" s="82">
        <v>4201031190</v>
      </c>
      <c r="B114" s="90" t="s">
        <v>410</v>
      </c>
      <c r="C114" s="91" t="s">
        <v>7</v>
      </c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0">
        <f t="shared" si="12"/>
        <v>0</v>
      </c>
    </row>
    <row r="115" spans="1:16" s="86" customFormat="1" x14ac:dyDescent="0.25">
      <c r="A115" s="82">
        <v>4201031200</v>
      </c>
      <c r="B115" s="88" t="s">
        <v>411</v>
      </c>
      <c r="C115" s="89" t="s">
        <v>351</v>
      </c>
      <c r="D115" s="151">
        <f>D116+D119+D122+D125</f>
        <v>0</v>
      </c>
      <c r="E115" s="151">
        <f t="shared" ref="E115:O115" si="23">E116+E119+E122+E125</f>
        <v>0</v>
      </c>
      <c r="F115" s="151">
        <f t="shared" si="23"/>
        <v>0</v>
      </c>
      <c r="G115" s="151">
        <f t="shared" si="23"/>
        <v>0</v>
      </c>
      <c r="H115" s="151">
        <f t="shared" si="23"/>
        <v>0</v>
      </c>
      <c r="I115" s="151">
        <f t="shared" si="23"/>
        <v>0</v>
      </c>
      <c r="J115" s="151">
        <f t="shared" si="23"/>
        <v>0</v>
      </c>
      <c r="K115" s="151">
        <f t="shared" si="23"/>
        <v>0</v>
      </c>
      <c r="L115" s="151">
        <f t="shared" si="23"/>
        <v>0</v>
      </c>
      <c r="M115" s="151">
        <f t="shared" si="23"/>
        <v>0</v>
      </c>
      <c r="N115" s="151">
        <f t="shared" si="23"/>
        <v>0</v>
      </c>
      <c r="O115" s="151">
        <f t="shared" si="23"/>
        <v>0</v>
      </c>
      <c r="P115" s="150">
        <f t="shared" si="12"/>
        <v>0</v>
      </c>
    </row>
    <row r="116" spans="1:16" s="86" customFormat="1" x14ac:dyDescent="0.25">
      <c r="A116" s="82">
        <v>4201031210</v>
      </c>
      <c r="B116" s="88" t="s">
        <v>412</v>
      </c>
      <c r="C116" s="89" t="s">
        <v>351</v>
      </c>
      <c r="D116" s="151">
        <f>D117+D118</f>
        <v>0</v>
      </c>
      <c r="E116" s="151">
        <f t="shared" ref="E116:O116" si="24">E117+E118</f>
        <v>0</v>
      </c>
      <c r="F116" s="151">
        <f t="shared" si="24"/>
        <v>0</v>
      </c>
      <c r="G116" s="151">
        <f t="shared" si="24"/>
        <v>0</v>
      </c>
      <c r="H116" s="151">
        <f t="shared" si="24"/>
        <v>0</v>
      </c>
      <c r="I116" s="151">
        <f t="shared" si="24"/>
        <v>0</v>
      </c>
      <c r="J116" s="151">
        <f t="shared" si="24"/>
        <v>0</v>
      </c>
      <c r="K116" s="151">
        <f t="shared" si="24"/>
        <v>0</v>
      </c>
      <c r="L116" s="151">
        <f t="shared" si="24"/>
        <v>0</v>
      </c>
      <c r="M116" s="151">
        <f t="shared" si="24"/>
        <v>0</v>
      </c>
      <c r="N116" s="151">
        <f t="shared" si="24"/>
        <v>0</v>
      </c>
      <c r="O116" s="151">
        <f t="shared" si="24"/>
        <v>0</v>
      </c>
      <c r="P116" s="150">
        <f t="shared" si="12"/>
        <v>0</v>
      </c>
    </row>
    <row r="117" spans="1:16" s="86" customFormat="1" x14ac:dyDescent="0.25">
      <c r="A117" s="82">
        <v>4201031211</v>
      </c>
      <c r="B117" s="90" t="s">
        <v>413</v>
      </c>
      <c r="C117" s="91" t="s">
        <v>7</v>
      </c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0">
        <f t="shared" si="12"/>
        <v>0</v>
      </c>
    </row>
    <row r="118" spans="1:16" s="86" customFormat="1" x14ac:dyDescent="0.25">
      <c r="A118" s="82">
        <v>4201031212</v>
      </c>
      <c r="B118" s="90" t="s">
        <v>414</v>
      </c>
      <c r="C118" s="91" t="s">
        <v>7</v>
      </c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0">
        <f t="shared" si="12"/>
        <v>0</v>
      </c>
    </row>
    <row r="119" spans="1:16" s="86" customFormat="1" x14ac:dyDescent="0.25">
      <c r="A119" s="82">
        <v>4201031220</v>
      </c>
      <c r="B119" s="88" t="s">
        <v>415</v>
      </c>
      <c r="C119" s="89" t="s">
        <v>351</v>
      </c>
      <c r="D119" s="151">
        <f>D120+D121</f>
        <v>0</v>
      </c>
      <c r="E119" s="151">
        <f t="shared" ref="E119:O119" si="25">E120+E121</f>
        <v>0</v>
      </c>
      <c r="F119" s="151">
        <f t="shared" si="25"/>
        <v>0</v>
      </c>
      <c r="G119" s="151">
        <f t="shared" si="25"/>
        <v>0</v>
      </c>
      <c r="H119" s="151">
        <f t="shared" si="25"/>
        <v>0</v>
      </c>
      <c r="I119" s="151">
        <f t="shared" si="25"/>
        <v>0</v>
      </c>
      <c r="J119" s="151">
        <f t="shared" si="25"/>
        <v>0</v>
      </c>
      <c r="K119" s="151">
        <f t="shared" si="25"/>
        <v>0</v>
      </c>
      <c r="L119" s="151">
        <f t="shared" si="25"/>
        <v>0</v>
      </c>
      <c r="M119" s="151">
        <f t="shared" si="25"/>
        <v>0</v>
      </c>
      <c r="N119" s="151">
        <f t="shared" si="25"/>
        <v>0</v>
      </c>
      <c r="O119" s="151">
        <f t="shared" si="25"/>
        <v>0</v>
      </c>
      <c r="P119" s="150">
        <f t="shared" si="12"/>
        <v>0</v>
      </c>
    </row>
    <row r="120" spans="1:16" s="86" customFormat="1" x14ac:dyDescent="0.25">
      <c r="A120" s="82">
        <v>4201031221</v>
      </c>
      <c r="B120" s="90" t="s">
        <v>416</v>
      </c>
      <c r="C120" s="91" t="s">
        <v>7</v>
      </c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0">
        <f t="shared" si="12"/>
        <v>0</v>
      </c>
    </row>
    <row r="121" spans="1:16" s="86" customFormat="1" x14ac:dyDescent="0.25">
      <c r="A121" s="82">
        <v>4201031222</v>
      </c>
      <c r="B121" s="90" t="s">
        <v>417</v>
      </c>
      <c r="C121" s="91" t="s">
        <v>7</v>
      </c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0">
        <f t="shared" si="12"/>
        <v>0</v>
      </c>
    </row>
    <row r="122" spans="1:16" s="86" customFormat="1" x14ac:dyDescent="0.25">
      <c r="A122" s="82">
        <v>4201031230</v>
      </c>
      <c r="B122" s="88" t="s">
        <v>418</v>
      </c>
      <c r="C122" s="89" t="s">
        <v>351</v>
      </c>
      <c r="D122" s="151">
        <f>D123+D124</f>
        <v>0</v>
      </c>
      <c r="E122" s="151">
        <f t="shared" ref="E122:O122" si="26">E123+E124</f>
        <v>0</v>
      </c>
      <c r="F122" s="151">
        <f t="shared" si="26"/>
        <v>0</v>
      </c>
      <c r="G122" s="151">
        <f t="shared" si="26"/>
        <v>0</v>
      </c>
      <c r="H122" s="151">
        <f t="shared" si="26"/>
        <v>0</v>
      </c>
      <c r="I122" s="151">
        <f t="shared" si="26"/>
        <v>0</v>
      </c>
      <c r="J122" s="151">
        <f t="shared" si="26"/>
        <v>0</v>
      </c>
      <c r="K122" s="151">
        <f t="shared" si="26"/>
        <v>0</v>
      </c>
      <c r="L122" s="151">
        <f t="shared" si="26"/>
        <v>0</v>
      </c>
      <c r="M122" s="151">
        <f t="shared" si="26"/>
        <v>0</v>
      </c>
      <c r="N122" s="151">
        <f t="shared" si="26"/>
        <v>0</v>
      </c>
      <c r="O122" s="151">
        <f t="shared" si="26"/>
        <v>0</v>
      </c>
      <c r="P122" s="150">
        <f t="shared" si="12"/>
        <v>0</v>
      </c>
    </row>
    <row r="123" spans="1:16" s="86" customFormat="1" x14ac:dyDescent="0.25">
      <c r="A123" s="82">
        <v>4201031231</v>
      </c>
      <c r="B123" s="90" t="s">
        <v>419</v>
      </c>
      <c r="C123" s="91" t="s">
        <v>7</v>
      </c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0">
        <f t="shared" si="12"/>
        <v>0</v>
      </c>
    </row>
    <row r="124" spans="1:16" s="86" customFormat="1" x14ac:dyDescent="0.25">
      <c r="A124" s="82">
        <v>4201031232</v>
      </c>
      <c r="B124" s="90" t="s">
        <v>420</v>
      </c>
      <c r="C124" s="91" t="s">
        <v>7</v>
      </c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0">
        <f t="shared" si="12"/>
        <v>0</v>
      </c>
    </row>
    <row r="125" spans="1:16" s="86" customFormat="1" x14ac:dyDescent="0.25">
      <c r="A125" s="82">
        <v>4201031290</v>
      </c>
      <c r="B125" s="88" t="s">
        <v>421</v>
      </c>
      <c r="C125" s="89" t="s">
        <v>351</v>
      </c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0">
        <f t="shared" si="12"/>
        <v>0</v>
      </c>
    </row>
    <row r="126" spans="1:16" s="86" customFormat="1" x14ac:dyDescent="0.25">
      <c r="A126" s="82">
        <v>4201031400</v>
      </c>
      <c r="B126" s="88" t="s">
        <v>422</v>
      </c>
      <c r="C126" s="89" t="s">
        <v>351</v>
      </c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0">
        <f t="shared" si="12"/>
        <v>0</v>
      </c>
    </row>
    <row r="127" spans="1:16" s="86" customFormat="1" x14ac:dyDescent="0.25">
      <c r="A127" s="82">
        <v>4201031900</v>
      </c>
      <c r="B127" s="88" t="s">
        <v>423</v>
      </c>
      <c r="C127" s="89" t="s">
        <v>351</v>
      </c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0">
        <f t="shared" si="12"/>
        <v>0</v>
      </c>
    </row>
    <row r="128" spans="1:16" s="86" customFormat="1" x14ac:dyDescent="0.25">
      <c r="A128" s="82">
        <v>4201039000</v>
      </c>
      <c r="B128" s="88" t="s">
        <v>424</v>
      </c>
      <c r="C128" s="89" t="s">
        <v>351</v>
      </c>
      <c r="D128" s="151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0">
        <f t="shared" si="12"/>
        <v>0</v>
      </c>
    </row>
    <row r="129" spans="1:16" s="86" customFormat="1" x14ac:dyDescent="0.25">
      <c r="A129" s="82">
        <v>4201040000</v>
      </c>
      <c r="B129" s="88" t="s">
        <v>425</v>
      </c>
      <c r="C129" s="89" t="s">
        <v>351</v>
      </c>
      <c r="D129" s="151">
        <f>D130+D131</f>
        <v>0</v>
      </c>
      <c r="E129" s="151">
        <f t="shared" ref="E129:O129" si="27">E130+E131</f>
        <v>0</v>
      </c>
      <c r="F129" s="151">
        <f t="shared" si="27"/>
        <v>0</v>
      </c>
      <c r="G129" s="151">
        <f t="shared" si="27"/>
        <v>0</v>
      </c>
      <c r="H129" s="151">
        <f t="shared" si="27"/>
        <v>0</v>
      </c>
      <c r="I129" s="151">
        <f t="shared" si="27"/>
        <v>0</v>
      </c>
      <c r="J129" s="151">
        <f t="shared" si="27"/>
        <v>0</v>
      </c>
      <c r="K129" s="151">
        <f t="shared" si="27"/>
        <v>0</v>
      </c>
      <c r="L129" s="151">
        <f t="shared" si="27"/>
        <v>0</v>
      </c>
      <c r="M129" s="151">
        <f t="shared" si="27"/>
        <v>0</v>
      </c>
      <c r="N129" s="151">
        <f t="shared" si="27"/>
        <v>0</v>
      </c>
      <c r="O129" s="151">
        <f t="shared" si="27"/>
        <v>0</v>
      </c>
      <c r="P129" s="150">
        <f t="shared" si="12"/>
        <v>0</v>
      </c>
    </row>
    <row r="130" spans="1:16" s="86" customFormat="1" x14ac:dyDescent="0.25">
      <c r="A130" s="82">
        <v>4201040100</v>
      </c>
      <c r="B130" s="90" t="s">
        <v>426</v>
      </c>
      <c r="C130" s="91" t="s">
        <v>7</v>
      </c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0">
        <f t="shared" si="12"/>
        <v>0</v>
      </c>
    </row>
    <row r="131" spans="1:16" s="86" customFormat="1" x14ac:dyDescent="0.25">
      <c r="A131" s="82">
        <v>4201040200</v>
      </c>
      <c r="B131" s="119" t="s">
        <v>427</v>
      </c>
      <c r="C131" s="91" t="s">
        <v>7</v>
      </c>
      <c r="D131" s="151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0">
        <f t="shared" si="12"/>
        <v>0</v>
      </c>
    </row>
    <row r="132" spans="1:16" s="86" customFormat="1" x14ac:dyDescent="0.25">
      <c r="A132" s="82">
        <v>4201050000</v>
      </c>
      <c r="B132" s="88" t="s">
        <v>428</v>
      </c>
      <c r="C132" s="89" t="s">
        <v>351</v>
      </c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0">
        <f t="shared" ref="P132:P169" si="28">SUM(D132:O132)</f>
        <v>0</v>
      </c>
    </row>
    <row r="133" spans="1:16" s="86" customFormat="1" x14ac:dyDescent="0.25">
      <c r="A133" s="82">
        <v>4201060000</v>
      </c>
      <c r="B133" s="88" t="s">
        <v>93</v>
      </c>
      <c r="C133" s="89" t="s">
        <v>351</v>
      </c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0">
        <f t="shared" si="28"/>
        <v>0</v>
      </c>
    </row>
    <row r="134" spans="1:16" s="86" customFormat="1" x14ac:dyDescent="0.25">
      <c r="A134" s="82">
        <v>4201070000</v>
      </c>
      <c r="B134" s="88" t="s">
        <v>429</v>
      </c>
      <c r="C134" s="89" t="s">
        <v>351</v>
      </c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0">
        <f t="shared" si="28"/>
        <v>0</v>
      </c>
    </row>
    <row r="135" spans="1:16" s="86" customFormat="1" x14ac:dyDescent="0.25">
      <c r="A135" s="82">
        <v>4201080000</v>
      </c>
      <c r="B135" s="88" t="s">
        <v>430</v>
      </c>
      <c r="C135" s="89" t="s">
        <v>351</v>
      </c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0">
        <f t="shared" si="28"/>
        <v>0</v>
      </c>
    </row>
    <row r="136" spans="1:16" s="86" customFormat="1" x14ac:dyDescent="0.25">
      <c r="A136" s="82">
        <v>4201900000</v>
      </c>
      <c r="B136" s="88" t="s">
        <v>431</v>
      </c>
      <c r="C136" s="89" t="s">
        <v>351</v>
      </c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0">
        <f t="shared" si="28"/>
        <v>0</v>
      </c>
    </row>
    <row r="137" spans="1:16" s="86" customFormat="1" x14ac:dyDescent="0.25">
      <c r="A137" s="82">
        <v>4202000000</v>
      </c>
      <c r="B137" s="114" t="s">
        <v>432</v>
      </c>
      <c r="C137" s="89" t="s">
        <v>351</v>
      </c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0">
        <f t="shared" si="28"/>
        <v>0</v>
      </c>
    </row>
    <row r="138" spans="1:16" s="86" customFormat="1" x14ac:dyDescent="0.25">
      <c r="A138" s="82">
        <v>4203000000</v>
      </c>
      <c r="B138" s="114" t="s">
        <v>433</v>
      </c>
      <c r="C138" s="89" t="s">
        <v>351</v>
      </c>
      <c r="D138" s="151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0">
        <f t="shared" si="28"/>
        <v>0</v>
      </c>
    </row>
    <row r="139" spans="1:16" s="86" customFormat="1" x14ac:dyDescent="0.25">
      <c r="A139" s="82">
        <v>4204000000</v>
      </c>
      <c r="B139" s="114" t="s">
        <v>434</v>
      </c>
      <c r="C139" s="89" t="s">
        <v>351</v>
      </c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0">
        <f t="shared" si="28"/>
        <v>0</v>
      </c>
    </row>
    <row r="140" spans="1:16" s="86" customFormat="1" x14ac:dyDescent="0.25">
      <c r="A140" s="82">
        <v>4205000000</v>
      </c>
      <c r="B140" s="114" t="s">
        <v>435</v>
      </c>
      <c r="C140" s="89" t="s">
        <v>351</v>
      </c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0">
        <f t="shared" si="28"/>
        <v>0</v>
      </c>
    </row>
    <row r="141" spans="1:16" s="86" customFormat="1" x14ac:dyDescent="0.25">
      <c r="A141" s="82">
        <v>4206000000</v>
      </c>
      <c r="B141" s="114" t="s">
        <v>269</v>
      </c>
      <c r="C141" s="89" t="s">
        <v>351</v>
      </c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0">
        <f t="shared" si="28"/>
        <v>0</v>
      </c>
    </row>
    <row r="142" spans="1:16" s="86" customFormat="1" x14ac:dyDescent="0.25">
      <c r="A142" s="82">
        <v>4207000000</v>
      </c>
      <c r="B142" s="114" t="s">
        <v>276</v>
      </c>
      <c r="C142" s="89" t="s">
        <v>351</v>
      </c>
      <c r="D142" s="151">
        <f>D143+D144+D145+D146+D147+D148+D149+D150+D151+D152</f>
        <v>0</v>
      </c>
      <c r="E142" s="151">
        <f t="shared" ref="E142:O142" si="29">E143+E144+E145+E146+E147+E148+E149+E150+E151+E152</f>
        <v>0</v>
      </c>
      <c r="F142" s="151">
        <f t="shared" si="29"/>
        <v>0</v>
      </c>
      <c r="G142" s="151">
        <f t="shared" si="29"/>
        <v>0</v>
      </c>
      <c r="H142" s="151">
        <f t="shared" si="29"/>
        <v>0</v>
      </c>
      <c r="I142" s="151">
        <f t="shared" si="29"/>
        <v>0</v>
      </c>
      <c r="J142" s="151">
        <f t="shared" si="29"/>
        <v>0</v>
      </c>
      <c r="K142" s="151">
        <f t="shared" si="29"/>
        <v>0</v>
      </c>
      <c r="L142" s="151">
        <f t="shared" si="29"/>
        <v>0</v>
      </c>
      <c r="M142" s="151">
        <f t="shared" si="29"/>
        <v>0</v>
      </c>
      <c r="N142" s="151">
        <f t="shared" si="29"/>
        <v>0</v>
      </c>
      <c r="O142" s="151">
        <f t="shared" si="29"/>
        <v>0</v>
      </c>
      <c r="P142" s="150">
        <f t="shared" si="28"/>
        <v>0</v>
      </c>
    </row>
    <row r="143" spans="1:16" s="86" customFormat="1" x14ac:dyDescent="0.25">
      <c r="A143" s="82">
        <v>4207010000</v>
      </c>
      <c r="B143" s="90" t="s">
        <v>436</v>
      </c>
      <c r="C143" s="91" t="s">
        <v>7</v>
      </c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0">
        <f t="shared" si="28"/>
        <v>0</v>
      </c>
    </row>
    <row r="144" spans="1:16" s="86" customFormat="1" x14ac:dyDescent="0.25">
      <c r="A144" s="82">
        <v>4207020000</v>
      </c>
      <c r="B144" s="90" t="s">
        <v>437</v>
      </c>
      <c r="C144" s="91" t="s">
        <v>7</v>
      </c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0">
        <f t="shared" si="28"/>
        <v>0</v>
      </c>
    </row>
    <row r="145" spans="1:16" s="86" customFormat="1" x14ac:dyDescent="0.25">
      <c r="A145" s="82">
        <v>4207030000</v>
      </c>
      <c r="B145" s="90" t="s">
        <v>438</v>
      </c>
      <c r="C145" s="91" t="s">
        <v>7</v>
      </c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0">
        <f t="shared" si="28"/>
        <v>0</v>
      </c>
    </row>
    <row r="146" spans="1:16" s="86" customFormat="1" x14ac:dyDescent="0.25">
      <c r="A146" s="82">
        <v>4207040000</v>
      </c>
      <c r="B146" s="90" t="s">
        <v>439</v>
      </c>
      <c r="C146" s="91" t="s">
        <v>30</v>
      </c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0">
        <f t="shared" si="28"/>
        <v>0</v>
      </c>
    </row>
    <row r="147" spans="1:16" s="86" customFormat="1" x14ac:dyDescent="0.25">
      <c r="A147" s="82">
        <v>4207050000</v>
      </c>
      <c r="B147" s="90" t="s">
        <v>440</v>
      </c>
      <c r="C147" s="91" t="s">
        <v>7</v>
      </c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0">
        <f t="shared" si="28"/>
        <v>0</v>
      </c>
    </row>
    <row r="148" spans="1:16" s="86" customFormat="1" x14ac:dyDescent="0.25">
      <c r="A148" s="82">
        <v>4207060000</v>
      </c>
      <c r="B148" s="90" t="s">
        <v>441</v>
      </c>
      <c r="C148" s="91" t="s">
        <v>46</v>
      </c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0">
        <f t="shared" si="28"/>
        <v>0</v>
      </c>
    </row>
    <row r="149" spans="1:16" s="86" customFormat="1" x14ac:dyDescent="0.25">
      <c r="A149" s="82">
        <v>4207070000</v>
      </c>
      <c r="B149" s="90" t="s">
        <v>442</v>
      </c>
      <c r="C149" s="91" t="s">
        <v>7</v>
      </c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0">
        <f t="shared" si="28"/>
        <v>0</v>
      </c>
    </row>
    <row r="150" spans="1:16" s="86" customFormat="1" x14ac:dyDescent="0.25">
      <c r="A150" s="82">
        <v>4207080000</v>
      </c>
      <c r="B150" s="90" t="s">
        <v>443</v>
      </c>
      <c r="C150" s="91" t="s">
        <v>7</v>
      </c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0">
        <f t="shared" si="28"/>
        <v>0</v>
      </c>
    </row>
    <row r="151" spans="1:16" s="86" customFormat="1" x14ac:dyDescent="0.25">
      <c r="A151" s="82">
        <v>4207100000</v>
      </c>
      <c r="B151" s="90" t="s">
        <v>444</v>
      </c>
      <c r="C151" s="91" t="s">
        <v>7</v>
      </c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0">
        <f t="shared" si="28"/>
        <v>0</v>
      </c>
    </row>
    <row r="152" spans="1:16" s="86" customFormat="1" x14ac:dyDescent="0.25">
      <c r="A152" s="82">
        <v>4207900000</v>
      </c>
      <c r="B152" s="90" t="s">
        <v>445</v>
      </c>
      <c r="C152" s="91" t="s">
        <v>7</v>
      </c>
      <c r="D152" s="151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0">
        <f t="shared" si="28"/>
        <v>0</v>
      </c>
    </row>
    <row r="153" spans="1:16" s="86" customFormat="1" x14ac:dyDescent="0.25">
      <c r="A153" s="82">
        <v>4290000000</v>
      </c>
      <c r="B153" s="114" t="s">
        <v>446</v>
      </c>
      <c r="C153" s="89" t="s">
        <v>351</v>
      </c>
      <c r="D153" s="151">
        <f>D154+D155+D156+D157+D158+D159+D160+D161+D162+D163+D164+D165+D166+D167</f>
        <v>0</v>
      </c>
      <c r="E153" s="151">
        <f t="shared" ref="E153:O153" si="30">E154+E155+E156+E157+E158+E159+E160+E161+E162+E163+E164+E165+E166+E167</f>
        <v>0</v>
      </c>
      <c r="F153" s="151">
        <f t="shared" si="30"/>
        <v>0</v>
      </c>
      <c r="G153" s="151">
        <f t="shared" si="30"/>
        <v>0</v>
      </c>
      <c r="H153" s="151">
        <f t="shared" si="30"/>
        <v>0</v>
      </c>
      <c r="I153" s="151">
        <f t="shared" si="30"/>
        <v>0</v>
      </c>
      <c r="J153" s="151">
        <f t="shared" si="30"/>
        <v>0</v>
      </c>
      <c r="K153" s="151">
        <f t="shared" si="30"/>
        <v>0</v>
      </c>
      <c r="L153" s="151">
        <f t="shared" si="30"/>
        <v>0</v>
      </c>
      <c r="M153" s="151">
        <f t="shared" si="30"/>
        <v>0</v>
      </c>
      <c r="N153" s="151">
        <f t="shared" si="30"/>
        <v>0</v>
      </c>
      <c r="O153" s="151">
        <f t="shared" si="30"/>
        <v>0</v>
      </c>
      <c r="P153" s="150">
        <f t="shared" si="28"/>
        <v>0</v>
      </c>
    </row>
    <row r="154" spans="1:16" s="86" customFormat="1" x14ac:dyDescent="0.25">
      <c r="A154" s="82">
        <v>4290010000</v>
      </c>
      <c r="B154" s="90" t="s">
        <v>447</v>
      </c>
      <c r="C154" s="91" t="s">
        <v>7</v>
      </c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0">
        <f t="shared" si="28"/>
        <v>0</v>
      </c>
    </row>
    <row r="155" spans="1:16" s="86" customFormat="1" x14ac:dyDescent="0.25">
      <c r="A155" s="82">
        <v>4290020000</v>
      </c>
      <c r="B155" s="90" t="s">
        <v>448</v>
      </c>
      <c r="C155" s="91" t="s">
        <v>7</v>
      </c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0">
        <f t="shared" si="28"/>
        <v>0</v>
      </c>
    </row>
    <row r="156" spans="1:16" s="86" customFormat="1" x14ac:dyDescent="0.25">
      <c r="A156" s="82">
        <v>4290030000</v>
      </c>
      <c r="B156" s="90" t="s">
        <v>449</v>
      </c>
      <c r="C156" s="91" t="s">
        <v>7</v>
      </c>
      <c r="D156" s="151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0">
        <f t="shared" si="28"/>
        <v>0</v>
      </c>
    </row>
    <row r="157" spans="1:16" s="86" customFormat="1" x14ac:dyDescent="0.25">
      <c r="A157" s="82">
        <v>4290040000</v>
      </c>
      <c r="B157" s="90" t="s">
        <v>450</v>
      </c>
      <c r="C157" s="91" t="s">
        <v>7</v>
      </c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0">
        <f t="shared" si="28"/>
        <v>0</v>
      </c>
    </row>
    <row r="158" spans="1:16" s="86" customFormat="1" x14ac:dyDescent="0.25">
      <c r="A158" s="82">
        <v>4290050000</v>
      </c>
      <c r="B158" s="90" t="s">
        <v>451</v>
      </c>
      <c r="C158" s="91" t="s">
        <v>7</v>
      </c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0">
        <f t="shared" si="28"/>
        <v>0</v>
      </c>
    </row>
    <row r="159" spans="1:16" s="86" customFormat="1" x14ac:dyDescent="0.25">
      <c r="A159" s="82">
        <v>4290060000</v>
      </c>
      <c r="B159" s="90" t="s">
        <v>452</v>
      </c>
      <c r="C159" s="91" t="s">
        <v>7</v>
      </c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0">
        <f t="shared" si="28"/>
        <v>0</v>
      </c>
    </row>
    <row r="160" spans="1:16" s="86" customFormat="1" x14ac:dyDescent="0.25">
      <c r="A160" s="82">
        <v>4290070000</v>
      </c>
      <c r="B160" s="90" t="s">
        <v>453</v>
      </c>
      <c r="C160" s="91" t="s">
        <v>7</v>
      </c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0">
        <f t="shared" si="28"/>
        <v>0</v>
      </c>
    </row>
    <row r="161" spans="1:16" s="86" customFormat="1" x14ac:dyDescent="0.25">
      <c r="A161" s="82">
        <v>4290080000</v>
      </c>
      <c r="B161" s="90" t="s">
        <v>454</v>
      </c>
      <c r="C161" s="91" t="s">
        <v>7</v>
      </c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0">
        <f t="shared" si="28"/>
        <v>0</v>
      </c>
    </row>
    <row r="162" spans="1:16" s="86" customFormat="1" x14ac:dyDescent="0.25">
      <c r="A162" s="82">
        <v>4290090000</v>
      </c>
      <c r="B162" s="90" t="s">
        <v>455</v>
      </c>
      <c r="C162" s="91" t="s">
        <v>7</v>
      </c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0">
        <f t="shared" si="28"/>
        <v>0</v>
      </c>
    </row>
    <row r="163" spans="1:16" s="86" customFormat="1" x14ac:dyDescent="0.25">
      <c r="A163" s="120">
        <v>4290100000</v>
      </c>
      <c r="B163" s="121" t="s">
        <v>456</v>
      </c>
      <c r="C163" s="91" t="s">
        <v>7</v>
      </c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0">
        <f t="shared" si="28"/>
        <v>0</v>
      </c>
    </row>
    <row r="164" spans="1:16" s="86" customFormat="1" x14ac:dyDescent="0.25">
      <c r="A164" s="120">
        <v>4290200000</v>
      </c>
      <c r="B164" s="121" t="s">
        <v>457</v>
      </c>
      <c r="C164" s="91" t="s">
        <v>7</v>
      </c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0">
        <f t="shared" si="28"/>
        <v>0</v>
      </c>
    </row>
    <row r="165" spans="1:16" s="86" customFormat="1" x14ac:dyDescent="0.25">
      <c r="A165" s="120">
        <v>4290300000</v>
      </c>
      <c r="B165" s="121" t="s">
        <v>458</v>
      </c>
      <c r="C165" s="91" t="s">
        <v>7</v>
      </c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0">
        <f t="shared" si="28"/>
        <v>0</v>
      </c>
    </row>
    <row r="166" spans="1:16" x14ac:dyDescent="0.25">
      <c r="A166" s="56">
        <v>4290400000</v>
      </c>
      <c r="B166" s="57" t="s">
        <v>459</v>
      </c>
      <c r="C166" s="53" t="s">
        <v>7</v>
      </c>
      <c r="D166" s="149"/>
      <c r="E166" s="149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50">
        <f t="shared" si="28"/>
        <v>0</v>
      </c>
    </row>
    <row r="167" spans="1:16" x14ac:dyDescent="0.25">
      <c r="A167" s="56">
        <v>4299000000</v>
      </c>
      <c r="B167" s="58" t="s">
        <v>460</v>
      </c>
      <c r="C167" s="52" t="s">
        <v>351</v>
      </c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50">
        <f t="shared" si="28"/>
        <v>0</v>
      </c>
    </row>
    <row r="168" spans="1:16" s="72" customFormat="1" x14ac:dyDescent="0.25">
      <c r="A168" s="69">
        <v>4800000000</v>
      </c>
      <c r="B168" s="70" t="s">
        <v>461</v>
      </c>
      <c r="C168" s="71" t="s">
        <v>327</v>
      </c>
      <c r="D168" s="152">
        <f>D62+D104</f>
        <v>0</v>
      </c>
      <c r="E168" s="153">
        <f t="shared" ref="E168:O168" si="31">E62+E104</f>
        <v>0</v>
      </c>
      <c r="F168" s="153">
        <f t="shared" si="31"/>
        <v>0</v>
      </c>
      <c r="G168" s="153">
        <f t="shared" si="31"/>
        <v>0</v>
      </c>
      <c r="H168" s="153">
        <f t="shared" si="31"/>
        <v>0</v>
      </c>
      <c r="I168" s="153">
        <f t="shared" si="31"/>
        <v>0</v>
      </c>
      <c r="J168" s="153">
        <f t="shared" si="31"/>
        <v>0</v>
      </c>
      <c r="K168" s="153">
        <f t="shared" si="31"/>
        <v>0</v>
      </c>
      <c r="L168" s="153">
        <f t="shared" si="31"/>
        <v>0</v>
      </c>
      <c r="M168" s="153">
        <f t="shared" si="31"/>
        <v>0</v>
      </c>
      <c r="N168" s="153">
        <f t="shared" si="31"/>
        <v>0</v>
      </c>
      <c r="O168" s="153">
        <f t="shared" si="31"/>
        <v>0</v>
      </c>
      <c r="P168" s="161">
        <f t="shared" si="28"/>
        <v>0</v>
      </c>
    </row>
    <row r="169" spans="1:16" s="72" customFormat="1" x14ac:dyDescent="0.25">
      <c r="A169" s="73">
        <v>4900000000</v>
      </c>
      <c r="B169" s="74" t="s">
        <v>462</v>
      </c>
      <c r="C169" s="75" t="s">
        <v>327</v>
      </c>
      <c r="D169" s="152">
        <f>D61-D168</f>
        <v>0</v>
      </c>
      <c r="E169" s="153">
        <f t="shared" ref="E169:O169" si="32">E61-E168</f>
        <v>0</v>
      </c>
      <c r="F169" s="153">
        <f t="shared" si="32"/>
        <v>0</v>
      </c>
      <c r="G169" s="153">
        <f t="shared" si="32"/>
        <v>0</v>
      </c>
      <c r="H169" s="153">
        <f t="shared" si="32"/>
        <v>0</v>
      </c>
      <c r="I169" s="153">
        <f t="shared" si="32"/>
        <v>0</v>
      </c>
      <c r="J169" s="153">
        <f t="shared" si="32"/>
        <v>0</v>
      </c>
      <c r="K169" s="153">
        <f t="shared" si="32"/>
        <v>0</v>
      </c>
      <c r="L169" s="153">
        <f t="shared" si="32"/>
        <v>0</v>
      </c>
      <c r="M169" s="153">
        <f t="shared" si="32"/>
        <v>0</v>
      </c>
      <c r="N169" s="153">
        <f t="shared" si="32"/>
        <v>0</v>
      </c>
      <c r="O169" s="153">
        <f t="shared" si="32"/>
        <v>0</v>
      </c>
      <c r="P169" s="161">
        <f t="shared" si="28"/>
        <v>0</v>
      </c>
    </row>
  </sheetData>
  <autoFilter ref="A2:P169" xr:uid="{8169637B-6DE2-402C-8E79-2FE8A6EF44EC}"/>
  <mergeCells count="1">
    <mergeCell ref="A1:P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2FDA5-E208-417E-89C5-7E779B405B51}">
  <dimension ref="A1:N11"/>
  <sheetViews>
    <sheetView workbookViewId="0">
      <selection activeCell="C3" sqref="C3:N10"/>
    </sheetView>
  </sheetViews>
  <sheetFormatPr defaultRowHeight="15" x14ac:dyDescent="0.25"/>
  <cols>
    <col min="1" max="1" width="10.85546875" bestFit="1" customWidth="1"/>
    <col min="2" max="2" width="42.85546875" bestFit="1" customWidth="1"/>
    <col min="3" max="3" width="12" customWidth="1"/>
    <col min="4" max="4" width="11.140625" customWidth="1"/>
    <col min="11" max="11" width="11.85546875" customWidth="1"/>
    <col min="12" max="12" width="12.42578125" customWidth="1"/>
    <col min="13" max="13" width="11.7109375" customWidth="1"/>
    <col min="14" max="14" width="11.42578125" customWidth="1"/>
  </cols>
  <sheetData>
    <row r="1" spans="1:14" x14ac:dyDescent="0.25">
      <c r="A1" s="78" t="s">
        <v>463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25">
      <c r="A2" s="16" t="s">
        <v>464</v>
      </c>
      <c r="B2" s="19" t="s">
        <v>473</v>
      </c>
      <c r="C2" s="23" t="s">
        <v>134</v>
      </c>
      <c r="D2" s="19" t="s">
        <v>135</v>
      </c>
      <c r="E2" s="19" t="s">
        <v>136</v>
      </c>
      <c r="F2" s="25" t="s">
        <v>137</v>
      </c>
      <c r="G2" s="19" t="s">
        <v>138</v>
      </c>
      <c r="H2" s="19" t="s">
        <v>139</v>
      </c>
      <c r="I2" s="27" t="s">
        <v>140</v>
      </c>
      <c r="J2" s="19" t="s">
        <v>141</v>
      </c>
      <c r="K2" s="19" t="s">
        <v>142</v>
      </c>
      <c r="L2" s="19" t="s">
        <v>143</v>
      </c>
      <c r="M2" s="19" t="s">
        <v>144</v>
      </c>
      <c r="N2" s="19" t="s">
        <v>145</v>
      </c>
    </row>
    <row r="3" spans="1:14" x14ac:dyDescent="0.25">
      <c r="A3" s="17">
        <v>5101000000</v>
      </c>
      <c r="B3" s="20" t="s">
        <v>465</v>
      </c>
      <c r="C3" s="147">
        <f>DFLUX!D3</f>
        <v>0</v>
      </c>
      <c r="D3" s="147">
        <f>DFLUX!E3</f>
        <v>0</v>
      </c>
      <c r="E3" s="147">
        <f>DFLUX!F3</f>
        <v>0</v>
      </c>
      <c r="F3" s="147">
        <f>DFLUX!G3</f>
        <v>0</v>
      </c>
      <c r="G3" s="147">
        <f>DFLUX!H3</f>
        <v>0</v>
      </c>
      <c r="H3" s="147">
        <f>DFLUX!I3</f>
        <v>0</v>
      </c>
      <c r="I3" s="147">
        <f>DFLUX!J3</f>
        <v>0</v>
      </c>
      <c r="J3" s="147">
        <f>DFLUX!K3</f>
        <v>0</v>
      </c>
      <c r="K3" s="147">
        <f>DFLUX!L3</f>
        <v>0</v>
      </c>
      <c r="L3" s="147">
        <f>DFLUX!M3</f>
        <v>0</v>
      </c>
      <c r="M3" s="147">
        <f>DFLUX!N3</f>
        <v>0</v>
      </c>
      <c r="N3" s="147">
        <f>DFLUX!O3</f>
        <v>0</v>
      </c>
    </row>
    <row r="4" spans="1:14" x14ac:dyDescent="0.25">
      <c r="A4" s="17">
        <v>5102000000</v>
      </c>
      <c r="B4" s="21" t="s">
        <v>466</v>
      </c>
      <c r="C4" s="147">
        <f>DICOR!D143</f>
        <v>0</v>
      </c>
      <c r="D4" s="147">
        <f>DICOR!E143</f>
        <v>0</v>
      </c>
      <c r="E4" s="147">
        <f>DICOR!F143</f>
        <v>0</v>
      </c>
      <c r="F4" s="147">
        <f>DICOR!G143</f>
        <v>0</v>
      </c>
      <c r="G4" s="147">
        <f>DICOR!H143</f>
        <v>0</v>
      </c>
      <c r="H4" s="147">
        <f>DICOR!I143</f>
        <v>0</v>
      </c>
      <c r="I4" s="147">
        <f>DICOR!J143</f>
        <v>0</v>
      </c>
      <c r="J4" s="147">
        <f>DICOR!K143</f>
        <v>0</v>
      </c>
      <c r="K4" s="147">
        <f>DICOR!L143</f>
        <v>0</v>
      </c>
      <c r="L4" s="147">
        <f>DICOR!M143</f>
        <v>0</v>
      </c>
      <c r="M4" s="147">
        <f>DICOR!N143</f>
        <v>0</v>
      </c>
      <c r="N4" s="147">
        <f>DICOR!O143</f>
        <v>0</v>
      </c>
    </row>
    <row r="5" spans="1:14" x14ac:dyDescent="0.25">
      <c r="A5" s="17">
        <v>5103000000</v>
      </c>
      <c r="B5" s="21" t="s">
        <v>467</v>
      </c>
      <c r="C5" s="147">
        <f>DICAR!D318</f>
        <v>0</v>
      </c>
      <c r="D5" s="147">
        <f>DICAR!E318</f>
        <v>0</v>
      </c>
      <c r="E5" s="147">
        <f>DICAR!F318</f>
        <v>0</v>
      </c>
      <c r="F5" s="147">
        <f>DICAR!G318</f>
        <v>0</v>
      </c>
      <c r="G5" s="147">
        <f>DICAR!H318</f>
        <v>0</v>
      </c>
      <c r="H5" s="147">
        <f>DICAR!I318</f>
        <v>0</v>
      </c>
      <c r="I5" s="147">
        <f>DICAR!J318</f>
        <v>0</v>
      </c>
      <c r="J5" s="147">
        <f>DICAR!K318</f>
        <v>0</v>
      </c>
      <c r="K5" s="147">
        <f>DICAR!L318</f>
        <v>0</v>
      </c>
      <c r="L5" s="147">
        <f>DICAR!M318</f>
        <v>0</v>
      </c>
      <c r="M5" s="147">
        <f>DICAR!N318</f>
        <v>0</v>
      </c>
      <c r="N5" s="147">
        <f>DICAR!O318</f>
        <v>0</v>
      </c>
    </row>
    <row r="6" spans="1:14" x14ac:dyDescent="0.25">
      <c r="A6" s="17">
        <v>5104000000</v>
      </c>
      <c r="B6" s="21" t="s">
        <v>468</v>
      </c>
      <c r="C6" s="147">
        <f>C3+C4-C5</f>
        <v>0</v>
      </c>
      <c r="D6" s="147">
        <f t="shared" ref="D6:N6" si="0">D3+D4-D5</f>
        <v>0</v>
      </c>
      <c r="E6" s="147">
        <f t="shared" si="0"/>
        <v>0</v>
      </c>
      <c r="F6" s="147">
        <f t="shared" si="0"/>
        <v>0</v>
      </c>
      <c r="G6" s="147">
        <f t="shared" si="0"/>
        <v>0</v>
      </c>
      <c r="H6" s="147">
        <f t="shared" si="0"/>
        <v>0</v>
      </c>
      <c r="I6" s="147">
        <f t="shared" si="0"/>
        <v>0</v>
      </c>
      <c r="J6" s="147">
        <f t="shared" si="0"/>
        <v>0</v>
      </c>
      <c r="K6" s="147">
        <f t="shared" si="0"/>
        <v>0</v>
      </c>
      <c r="L6" s="147">
        <f t="shared" si="0"/>
        <v>0</v>
      </c>
      <c r="M6" s="147">
        <f t="shared" si="0"/>
        <v>0</v>
      </c>
      <c r="N6" s="147">
        <f t="shared" si="0"/>
        <v>0</v>
      </c>
    </row>
    <row r="7" spans="1:14" x14ac:dyDescent="0.25">
      <c r="A7" s="17">
        <v>5106000000</v>
      </c>
      <c r="B7" s="21" t="s">
        <v>469</v>
      </c>
      <c r="C7" s="147">
        <f>DICAR!D4-DFLUX!D63+DICAR!D21-DFLUX!D72+DICAR!D22-DFLUX!D73+DICAR!D25-DFLUX!D74+DICAR!D28-DFLUX!D75+DICAR!D29-DFLUX!D76+DICAR!D32-DFLUX!D77+DICAR!D56-DFLUX!D82+DICAR!D72-DFLUX!D84+DICAR!D76-DFLUX!D85+DICAR!D80-DFLUX!D86+DICAR!D81-DFLUX!D87+DICAR!D103-DFLUX!D90+DICAR!D104-DFLUX!D91+DICAR!D105-DFLUX!D92+DICAR!D109-DFLUX!D93+DICAR!D113+DICAR!D118-DFLUX!D94+DICAR!D119-DFLUX!D95+DICAR!D125-DFLUX!D101+DICAR!D126-DFLUX!D102+DICAR!D127-DFLUX!D103+DICAR!D129-DFLUX!D105+DICAR!D180-DFLUX!D137+DICAR!D195-DFLUX!D138+DICAR!D203-DFLUX!D139+DICAR!D212-DFLUX!D140+DICAR!D224-DFLUX!D141+DICAR!D286+DICAR!D287-DFLUX!D153</f>
        <v>0</v>
      </c>
      <c r="D7" s="147">
        <f>DICAR!E4-DFLUX!E63+DICAR!E21-DFLUX!E72+DICAR!E22-DFLUX!E73+DICAR!E25-DFLUX!E74+DICAR!E28-DFLUX!E75+DICAR!E29-DFLUX!E76+DICAR!E32-DFLUX!E77+DICAR!E56-DFLUX!E82+DICAR!E72-DFLUX!E84+DICAR!E76-DFLUX!E85+DICAR!E80-DFLUX!E86+DICAR!E81-DFLUX!E87+DICAR!E103-DFLUX!E90+DICAR!E104-DFLUX!E91+DICAR!E105-DFLUX!E92+DICAR!E109-DFLUX!E93+DICAR!E113+DICAR!E118-DFLUX!E94+DICAR!E119-DFLUX!E95+DICAR!E125-DFLUX!E101+DICAR!E126-DFLUX!E102+DICAR!E127-DFLUX!E103+DICAR!E129-DFLUX!E105+DICAR!E180-DFLUX!E137+DICAR!E195-DFLUX!E138+DICAR!E203-DFLUX!E139+DICAR!E212-DFLUX!E140+DICAR!E224-DFLUX!E141+DICAR!E286+DICAR!E287-DFLUX!E153</f>
        <v>0</v>
      </c>
      <c r="E7" s="147">
        <f>DICAR!F4-DFLUX!F63+DICAR!F21-DFLUX!F72+DICAR!F22-DFLUX!F73+DICAR!F25-DFLUX!F74+DICAR!F28-DFLUX!F75+DICAR!F29-DFLUX!F76+DICAR!F32-DFLUX!F77+DICAR!F56-DFLUX!F82+DICAR!F72-DFLUX!F84+DICAR!F76-DFLUX!F85+DICAR!F80-DFLUX!F86+DICAR!F81-DFLUX!F87+DICAR!F103-DFLUX!F90+DICAR!F104-DFLUX!F91+DICAR!F105-DFLUX!F92+DICAR!F109-DFLUX!F93+DICAR!F113+DICAR!F118-DFLUX!F94+DICAR!F119-DFLUX!F95+DICAR!F125-DFLUX!F101+DICAR!F126-DFLUX!F102+DICAR!F127-DFLUX!F103+DICAR!F129-DFLUX!F105+DICAR!F180-DFLUX!F137+DICAR!F195-DFLUX!F138+DICAR!F203-DFLUX!F139+DICAR!F212-DFLUX!F140+DICAR!F224-DFLUX!F141+DICAR!F286+DICAR!F287-DFLUX!F153</f>
        <v>0</v>
      </c>
      <c r="F7" s="147">
        <f>DICAR!G4-DFLUX!G63+DICAR!G21-DFLUX!G72+DICAR!G22-DFLUX!G73+DICAR!G25-DFLUX!G74+DICAR!G28-DFLUX!G75+DICAR!G29-DFLUX!G76+DICAR!G32-DFLUX!G77+DICAR!G56-DFLUX!G82+DICAR!G72-DFLUX!G84+DICAR!G76-DFLUX!G85+DICAR!G80-DFLUX!G86+DICAR!G81-DFLUX!G87+DICAR!G103-DFLUX!G90+DICAR!G104-DFLUX!G91+DICAR!G105-DFLUX!G92+DICAR!G109-DFLUX!G93+DICAR!G113+DICAR!G118-DFLUX!G94+DICAR!G119-DFLUX!G95+DICAR!G125-DFLUX!G101+DICAR!G126-DFLUX!G102+DICAR!G127-DFLUX!G103+DICAR!G129-DFLUX!G105+DICAR!G180-DFLUX!G137+DICAR!G195-DFLUX!G138+DICAR!G203-DFLUX!G139+DICAR!G212-DFLUX!G140+DICAR!G224-DFLUX!G141+DICAR!G286+DICAR!G287-DFLUX!G153</f>
        <v>0</v>
      </c>
      <c r="G7" s="147">
        <f>DICAR!H4-DFLUX!H63+DICAR!H21-DFLUX!H72+DICAR!H22-DFLUX!H73+DICAR!H25-DFLUX!H74+DICAR!H28-DFLUX!H75+DICAR!H29-DFLUX!H76+DICAR!H32-DFLUX!H77+DICAR!H56-DFLUX!H82+DICAR!H72-DFLUX!H84+DICAR!H76-DFLUX!H85+DICAR!H80-DFLUX!H86+DICAR!H81-DFLUX!H87+DICAR!H103-DFLUX!H90+DICAR!H104-DFLUX!H91+DICAR!H105-DFLUX!H92+DICAR!H109-DFLUX!H93+DICAR!H113+DICAR!H118-DFLUX!H94+DICAR!H119-DFLUX!H95+DICAR!H125-DFLUX!H101+DICAR!H126-DFLUX!H102+DICAR!H127-DFLUX!H103+DICAR!H129-DFLUX!H105+DICAR!H180-DFLUX!H137+DICAR!H195-DFLUX!H138+DICAR!H203-DFLUX!H139+DICAR!H212-DFLUX!H140+DICAR!H224-DFLUX!H141+DICAR!H286+DICAR!H287-DFLUX!H153</f>
        <v>0</v>
      </c>
      <c r="H7" s="147">
        <f>DICAR!I4-DFLUX!I63+DICAR!I21-DFLUX!I72+DICAR!I22-DFLUX!I73+DICAR!I25-DFLUX!I74+DICAR!I28-DFLUX!I75+DICAR!I29-DFLUX!I76+DICAR!I32-DFLUX!I77+DICAR!I56-DFLUX!I82+DICAR!I72-DFLUX!I84+DICAR!I76-DFLUX!I85+DICAR!I80-DFLUX!I86+DICAR!I81-DFLUX!I87+DICAR!I103-DFLUX!I90+DICAR!I104-DFLUX!I91+DICAR!I105-DFLUX!I92+DICAR!I109-DFLUX!I93+DICAR!I113+DICAR!I118-DFLUX!I94+DICAR!I119-DFLUX!I95+DICAR!I125-DFLUX!I101+DICAR!I126-DFLUX!I102+DICAR!I127-DFLUX!I103+DICAR!I129-DFLUX!I105+DICAR!I180-DFLUX!I137+DICAR!I195-DFLUX!I138+DICAR!I203-DFLUX!I139+DICAR!I212-DFLUX!I140+DICAR!I224-DFLUX!I141+DICAR!I286+DICAR!I287-DFLUX!I153</f>
        <v>0</v>
      </c>
      <c r="I7" s="147">
        <f>DICAR!J4-DFLUX!J63+DICAR!J21-DFLUX!J72+DICAR!J22-DFLUX!J73+DICAR!J25-DFLUX!J74+DICAR!J28-DFLUX!J75+DICAR!J29-DFLUX!J76+DICAR!J32-DFLUX!J77+DICAR!J56-DFLUX!J82+DICAR!J72-DFLUX!J84+DICAR!J76-DFLUX!J85+DICAR!J80-DFLUX!J86+DICAR!J81-DFLUX!J87+DICAR!J103-DFLUX!J90+DICAR!J104-DFLUX!J91+DICAR!J105-DFLUX!J92+DICAR!J109-DFLUX!J93+DICAR!J113+DICAR!J118-DFLUX!J94+DICAR!J119-DFLUX!J95+DICAR!J125-DFLUX!J101+DICAR!J126-DFLUX!J102+DICAR!J127-DFLUX!J103+DICAR!J129-DFLUX!J105+DICAR!J180-DFLUX!J137+DICAR!J195-DFLUX!J138+DICAR!J203-DFLUX!J139+DICAR!J212-DFLUX!J140+DICAR!J224-DFLUX!J141+DICAR!J286+DICAR!J287-DFLUX!J153</f>
        <v>0</v>
      </c>
      <c r="J7" s="147">
        <f>DICAR!K4-DFLUX!K63+DICAR!K21-DFLUX!K72+DICAR!K22-DFLUX!K73+DICAR!K25-DFLUX!K74+DICAR!K28-DFLUX!K75+DICAR!K29-DFLUX!K76+DICAR!K32-DFLUX!K77+DICAR!K56-DFLUX!K82+DICAR!K72-DFLUX!K84+DICAR!K76-DFLUX!K85+DICAR!K80-DFLUX!K86+DICAR!K81-DFLUX!K87+DICAR!K103-DFLUX!K90+DICAR!K104-DFLUX!K91+DICAR!K105-DFLUX!K92+DICAR!K109-DFLUX!K93+DICAR!K113+DICAR!K118-DFLUX!K94+DICAR!K119-DFLUX!K95+DICAR!K125-DFLUX!K101+DICAR!K126-DFLUX!K102+DICAR!K127-DFLUX!K103+DICAR!K129-DFLUX!K105+DICAR!K180-DFLUX!K137+DICAR!K195-DFLUX!K138+DICAR!K203-DFLUX!K139+DICAR!K212-DFLUX!K140+DICAR!K224-DFLUX!K141+DICAR!K286+DICAR!K287-DFLUX!K153</f>
        <v>0</v>
      </c>
      <c r="K7" s="147">
        <f>DICAR!L4-DFLUX!L63+DICAR!L21-DFLUX!L72+DICAR!L22-DFLUX!L73+DICAR!L25-DFLUX!L74+DICAR!L28-DFLUX!L75+DICAR!L29-DFLUX!L76+DICAR!L32-DFLUX!L77+DICAR!L56-DFLUX!L82+DICAR!L72-DFLUX!L84+DICAR!L76-DFLUX!L85+DICAR!L80-DFLUX!L86+DICAR!L81-DFLUX!L87+DICAR!L103-DFLUX!L90+DICAR!L104-DFLUX!L91+DICAR!L105-DFLUX!L92+DICAR!L109-DFLUX!L93+DICAR!L113+DICAR!L118-DFLUX!L94+DICAR!L119-DFLUX!L95+DICAR!L125-DFLUX!L101+DICAR!L126-DFLUX!L102+DICAR!L127-DFLUX!L103+DICAR!L129-DFLUX!L105+DICAR!L180-DFLUX!L137+DICAR!L195-DFLUX!L138+DICAR!L203-DFLUX!L139+DICAR!L212-DFLUX!L140+DICAR!L224-DFLUX!L141+DICAR!L286+DICAR!L287-DFLUX!L153</f>
        <v>0</v>
      </c>
      <c r="L7" s="147">
        <f>DICAR!M4-DFLUX!M63+DICAR!M21-DFLUX!M72+DICAR!M22-DFLUX!M73+DICAR!M25-DFLUX!M74+DICAR!M28-DFLUX!M75+DICAR!M29-DFLUX!M76+DICAR!M32-DFLUX!M77+DICAR!M56-DFLUX!M82+DICAR!M72-DFLUX!M84+DICAR!M76-DFLUX!M85+DICAR!M80-DFLUX!M86+DICAR!M81-DFLUX!M87+DICAR!M103-DFLUX!M90+DICAR!M104-DFLUX!M91+DICAR!M105-DFLUX!M92+DICAR!M109-DFLUX!M93+DICAR!M113+DICAR!M118-DFLUX!M94+DICAR!M119-DFLUX!M95+DICAR!M125-DFLUX!M101+DICAR!M126-DFLUX!M102+DICAR!M127-DFLUX!M103+DICAR!M129-DFLUX!M105+DICAR!M180-DFLUX!M137+DICAR!M195-DFLUX!M138+DICAR!M203-DFLUX!M139+DICAR!M212-DFLUX!M140+DICAR!M224-DFLUX!M141+DICAR!M286+DICAR!M287-DFLUX!M153</f>
        <v>0</v>
      </c>
      <c r="M7" s="147">
        <f>DICAR!N4-DFLUX!N63+DICAR!N21-DFLUX!N72+DICAR!N22-DFLUX!N73+DICAR!N25-DFLUX!N74+DICAR!N28-DFLUX!N75+DICAR!N29-DFLUX!N76+DICAR!N32-DFLUX!N77+DICAR!N56-DFLUX!N82+DICAR!N72-DFLUX!N84+DICAR!N76-DFLUX!N85+DICAR!N80-DFLUX!N86+DICAR!N81-DFLUX!N87+DICAR!N103-DFLUX!N90+DICAR!N104-DFLUX!N91+DICAR!N105-DFLUX!N92+DICAR!N109-DFLUX!N93+DICAR!N113+DICAR!N118-DFLUX!N94+DICAR!N119-DFLUX!N95+DICAR!N125-DFLUX!N101+DICAR!N126-DFLUX!N102+DICAR!N127-DFLUX!N103+DICAR!N129-DFLUX!N105+DICAR!N180-DFLUX!N137+DICAR!N195-DFLUX!N138+DICAR!N203-DFLUX!N139+DICAR!N212-DFLUX!N140+DICAR!N224-DFLUX!N141+DICAR!N286+DICAR!N287-DFLUX!N153</f>
        <v>0</v>
      </c>
      <c r="N7" s="147">
        <f>DICAR!O4-DFLUX!O63+DICAR!O21-DFLUX!O72+DICAR!O22-DFLUX!O73+DICAR!O25-DFLUX!O74+DICAR!O28-DFLUX!O75+DICAR!O29-DFLUX!O76+DICAR!O32-DFLUX!O77+DICAR!O56-DFLUX!O82+DICAR!O72-DFLUX!O84+DICAR!O76-DFLUX!O85+DICAR!O80-DFLUX!O86+DICAR!O81-DFLUX!O87+DICAR!O103-DFLUX!O90+DICAR!O104-DFLUX!O91+DICAR!O105-DFLUX!O92+DICAR!O109-DFLUX!O93+DICAR!O113+DICAR!O118-DFLUX!O94+DICAR!O119-DFLUX!O95+DICAR!O125-DFLUX!O101+DICAR!O126-DFLUX!O102+DICAR!O127-DFLUX!O103+DICAR!O129-DFLUX!O105+DICAR!O180-DFLUX!O137+DICAR!O195-DFLUX!O138+DICAR!O203-DFLUX!O139+DICAR!O212-DFLUX!O140+DICAR!O224-DFLUX!O141+DICAR!O286+DICAR!O287-DFLUX!O153</f>
        <v>0</v>
      </c>
    </row>
    <row r="8" spans="1:14" x14ac:dyDescent="0.25">
      <c r="A8" s="17">
        <v>5107000000</v>
      </c>
      <c r="B8" s="21" t="s">
        <v>470</v>
      </c>
      <c r="C8" s="147">
        <f>DICOR!D4-DFLUX!D5+DICOR!D10-DFLUX!D6+DICOR!D15-DFLUX!D7+DICOR!D20-DFLUX!D8+DICOR!D29-DFLUX!D9+DICOR!D30-DFLUX!D10+DICOR!D33-DFLUX!D11+DICOR!D36-DFLUX!D12+DICOR!D37-DFLUX!D13+DICOR!D40-DFLUX!D14+DICOR!D44-DFLUX!D15+DICOR!D48-DFLUX!D16+DICOR!D49-DFLUX!D17+DICOR!D53-DFLUX!D18+DICOR!D57-DFLUX!D19+DICOR!D58-DFLUX!D20+DICOR!D81-DFLUX!D23+DICOR!D82-DFLUX!D24+DICOR!D83-DFLUX!D25+DICOR!D84-DFLUX!D26+DICOR!D87-DFLUX!D27+DICOR!D88-DFLUX!D28+DICOR!D90-DFLUX!D30+DICOR!D91-DFLUX!D31+DICOR!D92-DFLUX!D32+DICOR!D94-DFLUX!D34+DICOR!D97-DFLUX!E35+DICOR!D98-DFLUX!D36+DICOR!D99+DICOR!D100-DFLUX!D37+DICOR!D101-DFLUX!D38+DICOR!D102-DFLUX!D39+DICOR!D103-DFLUX!D40+DICOR!D104-DFLUX!D41+DICOR!D105-DFLUX!D42+DICOR!D134-DFLUX!D51+DICOR!D138-DFLUX!D55+DICOR!D141-DFLUX!D58+DICOR!D142-DFLUX!D59</f>
        <v>0</v>
      </c>
      <c r="D8" s="147">
        <f>DICOR!E4-DFLUX!E5+DICOR!E10-DFLUX!E6+DICOR!E15-DFLUX!E7+DICOR!E20-DFLUX!E8+DICOR!E29-DFLUX!E9+DICOR!E30-DFLUX!E10+DICOR!E33-DFLUX!E11+DICOR!E36-DFLUX!E12+DICOR!E37-DFLUX!E13+DICOR!E40-DFLUX!E14+DICOR!E44-DFLUX!E15+DICOR!E48-DFLUX!E16+DICOR!E49-DFLUX!E17+DICOR!E53-DFLUX!E18+DICOR!E57-DFLUX!E19+DICOR!E58-DFLUX!E20+DICOR!E81-DFLUX!E23+DICOR!E82-DFLUX!E24+DICOR!E83-DFLUX!E25+DICOR!E84-DFLUX!E26+DICOR!E87-DFLUX!E27+DICOR!E88-DFLUX!E28+DICOR!E90-DFLUX!E30+DICOR!E91-DFLUX!E31+DICOR!E92-DFLUX!E32+DICOR!E94-DFLUX!E34+DICOR!E97-DFLUX!F35+DICOR!E98-DFLUX!E36+DICOR!E99+DICOR!E100-DFLUX!E37+DICOR!E101-DFLUX!E38+DICOR!E102-DFLUX!E39+DICOR!E103-DFLUX!E40+DICOR!E104-DFLUX!E41+DICOR!E105-DFLUX!E42+DICOR!E134-DFLUX!E51+DICOR!E138-DFLUX!E55+DICOR!E141-DFLUX!E58+DICOR!E142-DFLUX!E59</f>
        <v>0</v>
      </c>
      <c r="E8" s="147">
        <f>DICOR!F4-DFLUX!F5+DICOR!F10-DFLUX!F6+DICOR!F15-DFLUX!F7+DICOR!F20-DFLUX!F8+DICOR!F29-DFLUX!F9+DICOR!F30-DFLUX!F10+DICOR!F33-DFLUX!F11+DICOR!F36-DFLUX!F12+DICOR!F37-DFLUX!F13+DICOR!F40-DFLUX!F14+DICOR!F44-DFLUX!F15+DICOR!F48-DFLUX!F16+DICOR!F49-DFLUX!F17+DICOR!F53-DFLUX!F18+DICOR!F57-DFLUX!F19+DICOR!F58-DFLUX!F20+DICOR!F81-DFLUX!F23+DICOR!F82-DFLUX!F24+DICOR!F83-DFLUX!F25+DICOR!F84-DFLUX!F26+DICOR!F87-DFLUX!F27+DICOR!F88-DFLUX!F28+DICOR!F90-DFLUX!F30+DICOR!F91-DFLUX!F31+DICOR!F92-DFLUX!F32+DICOR!F94-DFLUX!F34+DICOR!F97-DFLUX!G35+DICOR!F98-DFLUX!F36+DICOR!F99+DICOR!F100-DFLUX!F37+DICOR!F101-DFLUX!F38+DICOR!F102-DFLUX!F39+DICOR!F103-DFLUX!F40+DICOR!F104-DFLUX!F41+DICOR!F105-DFLUX!F42+DICOR!F134-DFLUX!F51+DICOR!F138-DFLUX!F55+DICOR!F141-DFLUX!F58+DICOR!F142-DFLUX!F59</f>
        <v>0</v>
      </c>
      <c r="F8" s="147">
        <f>DICOR!G4-DFLUX!G5+DICOR!G10-DFLUX!G6+DICOR!G15-DFLUX!G7+DICOR!G20-DFLUX!G8+DICOR!G29-DFLUX!G9+DICOR!G30-DFLUX!G10+DICOR!G33-DFLUX!G11+DICOR!G36-DFLUX!G12+DICOR!G37-DFLUX!G13+DICOR!G40-DFLUX!G14+DICOR!G44-DFLUX!G15+DICOR!G48-DFLUX!G16+DICOR!G49-DFLUX!G17+DICOR!G53-DFLUX!G18+DICOR!G57-DFLUX!G19+DICOR!G58-DFLUX!G20+DICOR!G81-DFLUX!G23+DICOR!G82-DFLUX!G24+DICOR!G83-DFLUX!G25+DICOR!G84-DFLUX!G26+DICOR!G87-DFLUX!G27+DICOR!G88-DFLUX!G28+DICOR!G90-DFLUX!G30+DICOR!G91-DFLUX!G31+DICOR!G92-DFLUX!G32+DICOR!G94-DFLUX!G34+DICOR!G97-DFLUX!H35+DICOR!G98-DFLUX!G36+DICOR!G99+DICOR!G100-DFLUX!G37+DICOR!G101-DFLUX!G38+DICOR!G102-DFLUX!G39+DICOR!G103-DFLUX!G40+DICOR!G104-DFLUX!G41+DICOR!G105-DFLUX!G42+DICOR!G134-DFLUX!G51+DICOR!G138-DFLUX!G55+DICOR!G141-DFLUX!G58+DICOR!G142-DFLUX!G59</f>
        <v>0</v>
      </c>
      <c r="G8" s="147">
        <f>DICOR!H4-DFLUX!H5+DICOR!H10-DFLUX!H6+DICOR!H15-DFLUX!H7+DICOR!H20-DFLUX!H8+DICOR!H29-DFLUX!H9+DICOR!H30-DFLUX!H10+DICOR!H33-DFLUX!H11+DICOR!H36-DFLUX!H12+DICOR!H37-DFLUX!H13+DICOR!H40-DFLUX!H14+DICOR!H44-DFLUX!H15+DICOR!H48-DFLUX!H16+DICOR!H49-DFLUX!H17+DICOR!H53-DFLUX!H18+DICOR!H57-DFLUX!H19+DICOR!H58-DFLUX!H20+DICOR!H81-DFLUX!H23+DICOR!H82-DFLUX!H24+DICOR!H83-DFLUX!H25+DICOR!H84-DFLUX!H26+DICOR!H87-DFLUX!H27+DICOR!H88-DFLUX!H28+DICOR!H90-DFLUX!H30+DICOR!H91-DFLUX!H31+DICOR!H92-DFLUX!H32+DICOR!H94-DFLUX!H34+DICOR!H97-DFLUX!I35+DICOR!H98-DFLUX!H36+DICOR!H99+DICOR!H100-DFLUX!H37+DICOR!H101-DFLUX!H38+DICOR!H102-DFLUX!H39+DICOR!H103-DFLUX!H40+DICOR!H104-DFLUX!H41+DICOR!H105-DFLUX!H42+DICOR!H134-DFLUX!H51+DICOR!H138-DFLUX!H55+DICOR!H141-DFLUX!H58+DICOR!H142-DFLUX!H59</f>
        <v>0</v>
      </c>
      <c r="H8" s="147">
        <f>DICOR!I4-DFLUX!I5+DICOR!I10-DFLUX!I6+DICOR!I15-DFLUX!I7+DICOR!I20-DFLUX!I8+DICOR!I29-DFLUX!I9+DICOR!I30-DFLUX!I10+DICOR!I33-DFLUX!I11+DICOR!I36-DFLUX!I12+DICOR!I37-DFLUX!I13+DICOR!I40-DFLUX!I14+DICOR!I44-DFLUX!I15+DICOR!I48-DFLUX!I16+DICOR!I49-DFLUX!I17+DICOR!I53-DFLUX!I18+DICOR!I57-DFLUX!I19+DICOR!I58-DFLUX!I20+DICOR!I81-DFLUX!I23+DICOR!I82-DFLUX!I24+DICOR!I83-DFLUX!I25+DICOR!I84-DFLUX!I26+DICOR!I87-DFLUX!I27+DICOR!I88-DFLUX!I28+DICOR!I90-DFLUX!I30+DICOR!I91-DFLUX!I31+DICOR!I92-DFLUX!I32+DICOR!I94-DFLUX!I34+DICOR!I97-DFLUX!J35+DICOR!I98-DFLUX!I36+DICOR!I99+DICOR!I100-DFLUX!I37+DICOR!I101-DFLUX!I38+DICOR!I102-DFLUX!I39+DICOR!I103-DFLUX!I40+DICOR!I104-DFLUX!I41+DICOR!I105-DFLUX!I42+DICOR!I134-DFLUX!I51+DICOR!I138-DFLUX!I55+DICOR!I141-DFLUX!I58+DICOR!I142-DFLUX!I59</f>
        <v>0</v>
      </c>
      <c r="I8" s="147">
        <f>DICOR!J4-DFLUX!J5+DICOR!J10-DFLUX!J6+DICOR!J15-DFLUX!J7+DICOR!J20-DFLUX!J8+DICOR!J29-DFLUX!J9+DICOR!J30-DFLUX!J10+DICOR!J33-DFLUX!J11+DICOR!J36-DFLUX!J12+DICOR!J37-DFLUX!J13+DICOR!J40-DFLUX!J14+DICOR!J44-DFLUX!J15+DICOR!J48-DFLUX!J16+DICOR!J49-DFLUX!J17+DICOR!J53-DFLUX!J18+DICOR!J57-DFLUX!J19+DICOR!J58-DFLUX!J20+DICOR!J81-DFLUX!J23+DICOR!J82-DFLUX!J24+DICOR!J83-DFLUX!J25+DICOR!J84-DFLUX!J26+DICOR!J87-DFLUX!J27+DICOR!J88-DFLUX!J28+DICOR!J90-DFLUX!J30+DICOR!J91-DFLUX!J31+DICOR!J92-DFLUX!J32+DICOR!J94-DFLUX!J34+DICOR!J97-DFLUX!K35+DICOR!J98-DFLUX!J36+DICOR!J99+DICOR!J100-DFLUX!J37+DICOR!J101-DFLUX!J38+DICOR!J102-DFLUX!J39+DICOR!J103-DFLUX!J40+DICOR!J104-DFLUX!J41+DICOR!J105-DFLUX!J42+DICOR!J134-DFLUX!J51+DICOR!J138-DFLUX!J55+DICOR!J141-DFLUX!J58+DICOR!J142-DFLUX!J59</f>
        <v>0</v>
      </c>
      <c r="J8" s="147">
        <f>DICOR!K4-DFLUX!K5+DICOR!K10-DFLUX!K6+DICOR!K15-DFLUX!K7+DICOR!K20-DFLUX!K8+DICOR!K29-DFLUX!K9+DICOR!K30-DFLUX!K10+DICOR!K33-DFLUX!K11+DICOR!K36-DFLUX!K12+DICOR!K37-DFLUX!K13+DICOR!K40-DFLUX!K14+DICOR!K44-DFLUX!K15+DICOR!K48-DFLUX!K16+DICOR!K49-DFLUX!K17+DICOR!K53-DFLUX!K18+DICOR!K57-DFLUX!K19+DICOR!K58-DFLUX!K20+DICOR!K81-DFLUX!K23+DICOR!K82-DFLUX!K24+DICOR!K83-DFLUX!K25+DICOR!K84-DFLUX!K26+DICOR!K87-DFLUX!K27+DICOR!K88-DFLUX!K28+DICOR!K90-DFLUX!K30+DICOR!K91-DFLUX!K31+DICOR!K92-DFLUX!K32+DICOR!K94-DFLUX!K34+DICOR!K97-DFLUX!L35+DICOR!K98-DFLUX!K36+DICOR!K99+DICOR!K100-DFLUX!K37+DICOR!K101-DFLUX!K38+DICOR!K102-DFLUX!K39+DICOR!K103-DFLUX!K40+DICOR!K104-DFLUX!K41+DICOR!K105-DFLUX!K42+DICOR!K134-DFLUX!K51+DICOR!K138-DFLUX!K55+DICOR!K141-DFLUX!K58+DICOR!K142-DFLUX!K59</f>
        <v>0</v>
      </c>
      <c r="K8" s="147">
        <f>DICOR!L4-DFLUX!L5+DICOR!L10-DFLUX!L6+DICOR!L15-DFLUX!L7+DICOR!L20-DFLUX!L8+DICOR!L29-DFLUX!L9+DICOR!L30-DFLUX!L10+DICOR!L33-DFLUX!L11+DICOR!L36-DFLUX!L12+DICOR!L37-DFLUX!L13+DICOR!L40-DFLUX!L14+DICOR!L44-DFLUX!L15+DICOR!L48-DFLUX!L16+DICOR!L49-DFLUX!L17+DICOR!L53-DFLUX!L18+DICOR!L57-DFLUX!L19+DICOR!L58-DFLUX!L20+DICOR!L81-DFLUX!L23+DICOR!L82-DFLUX!L24+DICOR!L83-DFLUX!L25+DICOR!L84-DFLUX!L26+DICOR!L87-DFLUX!L27+DICOR!L88-DFLUX!L28+DICOR!L90-DFLUX!L30+DICOR!L91-DFLUX!L31+DICOR!L92-DFLUX!L32+DICOR!L94-DFLUX!L34+DICOR!L97-DFLUX!M35+DICOR!L98-DFLUX!L36+DICOR!L99+DICOR!L100-DFLUX!L37+DICOR!L101-DFLUX!L38+DICOR!L102-DFLUX!L39+DICOR!L103-DFLUX!L40+DICOR!L104-DFLUX!L41+DICOR!L105-DFLUX!L42+DICOR!L134-DFLUX!L51+DICOR!L138-DFLUX!L55+DICOR!L141-DFLUX!L58+DICOR!L142-DFLUX!L59</f>
        <v>0</v>
      </c>
      <c r="L8" s="147">
        <f>DICOR!M4-DFLUX!M5+DICOR!M10-DFLUX!M6+DICOR!M15-DFLUX!M7+DICOR!M20-DFLUX!M8+DICOR!M29-DFLUX!M9+DICOR!M30-DFLUX!M10+DICOR!M33-DFLUX!M11+DICOR!M36-DFLUX!M12+DICOR!M37-DFLUX!M13+DICOR!M40-DFLUX!M14+DICOR!M44-DFLUX!M15+DICOR!M48-DFLUX!M16+DICOR!M49-DFLUX!M17+DICOR!M53-DFLUX!M18+DICOR!M57-DFLUX!M19+DICOR!M58-DFLUX!M20+DICOR!M81-DFLUX!M23+DICOR!M82-DFLUX!M24+DICOR!M83-DFLUX!M25+DICOR!M84-DFLUX!M26+DICOR!M87-DFLUX!M27+DICOR!M88-DFLUX!M28+DICOR!M90-DFLUX!M30+DICOR!M91-DFLUX!M31+DICOR!M92-DFLUX!M32+DICOR!M94-DFLUX!M34+DICOR!M97-DFLUX!N35+DICOR!M98-DFLUX!M36+DICOR!M99+DICOR!M100-DFLUX!M37+DICOR!M101-DFLUX!M38+DICOR!M102-DFLUX!M39+DICOR!M103-DFLUX!M40+DICOR!M104-DFLUX!M41+DICOR!M105-DFLUX!M42+DICOR!M134-DFLUX!M51+DICOR!M138-DFLUX!M55+DICOR!M141-DFLUX!M58+DICOR!M142-DFLUX!M59</f>
        <v>0</v>
      </c>
      <c r="M8" s="147">
        <f>DICOR!N4-DFLUX!N5+DICOR!N10-DFLUX!N6+DICOR!N15-DFLUX!N7+DICOR!N20-DFLUX!N8+DICOR!N29-DFLUX!N9+DICOR!N30-DFLUX!N10+DICOR!N33-DFLUX!N11+DICOR!N36-DFLUX!N12+DICOR!N37-DFLUX!N13+DICOR!N40-DFLUX!N14+DICOR!N44-DFLUX!N15+DICOR!N48-DFLUX!N16+DICOR!N49-DFLUX!N17+DICOR!N53-DFLUX!N18+DICOR!N57-DFLUX!N19+DICOR!N58-DFLUX!N20+DICOR!N81-DFLUX!N23+DICOR!N82-DFLUX!N24+DICOR!N83-DFLUX!N25+DICOR!N84-DFLUX!N26+DICOR!N87-DFLUX!N27+DICOR!N88-DFLUX!N28+DICOR!N90-DFLUX!N30+DICOR!N91-DFLUX!N31+DICOR!N92-DFLUX!N32+DICOR!N94-DFLUX!N34+DICOR!N97-DFLUX!O35+DICOR!N98-DFLUX!N36+DICOR!N99+DICOR!N100-DFLUX!N37+DICOR!N101-DFLUX!N38+DICOR!N102-DFLUX!N39+DICOR!N103-DFLUX!N40+DICOR!N104-DFLUX!N41+DICOR!N105-DFLUX!N42+DICOR!N134-DFLUX!N51+DICOR!N138-DFLUX!N55+DICOR!N141-DFLUX!N58+DICOR!N142-DFLUX!N59</f>
        <v>0</v>
      </c>
      <c r="N8" s="147">
        <f>DICOR!O4-DFLUX!O5+DICOR!O10-DFLUX!O6+DICOR!O15-DFLUX!O7+DICOR!O20-DFLUX!O8+DICOR!O29-DFLUX!O9+DICOR!O30-DFLUX!O10+DICOR!O33-DFLUX!O11+DICOR!O36-DFLUX!O12+DICOR!O37-DFLUX!O13+DICOR!O40-DFLUX!O14+DICOR!O44-DFLUX!O15+DICOR!O48-DFLUX!O16+DICOR!O49-DFLUX!O17+DICOR!O53-DFLUX!O18+DICOR!O57-DFLUX!O19+DICOR!O58-DFLUX!O20+DICOR!O81-DFLUX!O23+DICOR!O82-DFLUX!O24+DICOR!O83-DFLUX!O25+DICOR!O84-DFLUX!O26+DICOR!O87-DFLUX!O27+DICOR!O88-DFLUX!O28+DICOR!O90-DFLUX!O30+DICOR!O91-DFLUX!O31+DICOR!O92-DFLUX!O32+DICOR!O94-DFLUX!O34+DICOR!O97-DFLUX!P35+DICOR!O98-DFLUX!O36+DICOR!O99+DICOR!O100-DFLUX!O37+DICOR!O101-DFLUX!O38+DICOR!O102-DFLUX!O39+DICOR!O103-DFLUX!O40+DICOR!O104-DFLUX!O41+DICOR!O105-DFLUX!O42+DICOR!O134-DFLUX!O51+DICOR!O138-DFLUX!O55+DICOR!O141-DFLUX!O58+DICOR!O142-DFLUX!O59</f>
        <v>0</v>
      </c>
    </row>
    <row r="9" spans="1:14" x14ac:dyDescent="0.25">
      <c r="A9" s="17">
        <v>5109000000</v>
      </c>
      <c r="B9" s="21" t="s">
        <v>471</v>
      </c>
      <c r="C9" s="147">
        <f>DICAR!D230-DFLUX!D142-DICOR!D108+DFLUX!D43</f>
        <v>0</v>
      </c>
      <c r="D9" s="147">
        <f>DICAR!E230-DFLUX!E142-DICOR!E108+DFLUX!E43</f>
        <v>0</v>
      </c>
      <c r="E9" s="147">
        <f>DICAR!F230-DFLUX!F142-DICOR!F108+DFLUX!F43</f>
        <v>0</v>
      </c>
      <c r="F9" s="147">
        <f>DICAR!G230-DFLUX!G142-DICOR!G108+DFLUX!G43</f>
        <v>0</v>
      </c>
      <c r="G9" s="147">
        <f>DICAR!H230-DFLUX!H142-DICOR!H108+DFLUX!H43</f>
        <v>0</v>
      </c>
      <c r="H9" s="147">
        <f>DICAR!I230-DFLUX!I142-DICOR!I108+DFLUX!I43</f>
        <v>0</v>
      </c>
      <c r="I9" s="147">
        <f>DICAR!J230-DFLUX!J142-DICOR!J108+DFLUX!J43</f>
        <v>0</v>
      </c>
      <c r="J9" s="147">
        <f>DICAR!K230-DFLUX!K142-DICOR!K108+DFLUX!K43</f>
        <v>0</v>
      </c>
      <c r="K9" s="147">
        <f>DICAR!L230-DFLUX!L142-DICOR!L108+DFLUX!L43</f>
        <v>0</v>
      </c>
      <c r="L9" s="147">
        <f>DICAR!M230-DFLUX!M142-DICOR!M108+DFLUX!M43</f>
        <v>0</v>
      </c>
      <c r="M9" s="147">
        <f>DICAR!N230-DFLUX!N142-DICOR!N108+DFLUX!N43</f>
        <v>0</v>
      </c>
      <c r="N9" s="147">
        <f>DICAR!O230-DFLUX!O142-DICOR!O108+DFLUX!O43</f>
        <v>0</v>
      </c>
    </row>
    <row r="10" spans="1:14" x14ac:dyDescent="0.25">
      <c r="A10" s="18">
        <v>5900000000</v>
      </c>
      <c r="B10" s="22" t="s">
        <v>472</v>
      </c>
      <c r="C10" s="148">
        <f>C6+C7-C8+C9</f>
        <v>0</v>
      </c>
      <c r="D10" s="148">
        <f t="shared" ref="D10:N10" si="1">D6+D7-D8+D9</f>
        <v>0</v>
      </c>
      <c r="E10" s="148">
        <f t="shared" si="1"/>
        <v>0</v>
      </c>
      <c r="F10" s="148">
        <f t="shared" si="1"/>
        <v>0</v>
      </c>
      <c r="G10" s="148">
        <f t="shared" si="1"/>
        <v>0</v>
      </c>
      <c r="H10" s="148">
        <f t="shared" si="1"/>
        <v>0</v>
      </c>
      <c r="I10" s="148">
        <f t="shared" si="1"/>
        <v>0</v>
      </c>
      <c r="J10" s="148">
        <f t="shared" si="1"/>
        <v>0</v>
      </c>
      <c r="K10" s="148">
        <f t="shared" si="1"/>
        <v>0</v>
      </c>
      <c r="L10" s="148">
        <f t="shared" si="1"/>
        <v>0</v>
      </c>
      <c r="M10" s="148">
        <f t="shared" si="1"/>
        <v>0</v>
      </c>
      <c r="N10" s="148">
        <f t="shared" si="1"/>
        <v>0</v>
      </c>
    </row>
    <row r="11" spans="1:14" x14ac:dyDescent="0.25">
      <c r="F11" s="26"/>
      <c r="G11" s="24"/>
    </row>
  </sheetData>
  <mergeCells count="1">
    <mergeCell ref="A1:N1"/>
  </mergeCells>
  <phoneticPr fontId="13" type="noConversion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3B621-A0E5-46AF-B748-C70507F135A0}">
  <dimension ref="A1:P64"/>
  <sheetViews>
    <sheetView tabSelected="1" topLeftCell="A37" zoomScale="120" zoomScaleNormal="120" workbookViewId="0">
      <selection activeCell="I58" sqref="I58"/>
    </sheetView>
  </sheetViews>
  <sheetFormatPr defaultRowHeight="12" x14ac:dyDescent="0.2"/>
  <cols>
    <col min="1" max="1" width="9.140625" style="34"/>
    <col min="2" max="2" width="80.7109375" style="34" customWidth="1"/>
    <col min="3" max="3" width="9.140625" style="34"/>
    <col min="4" max="4" width="9" style="34" bestFit="1" customWidth="1"/>
    <col min="5" max="5" width="11.42578125" style="34" bestFit="1" customWidth="1"/>
    <col min="6" max="6" width="7.85546875" style="34" bestFit="1" customWidth="1"/>
    <col min="7" max="7" width="6.5703125" style="34" bestFit="1" customWidth="1"/>
    <col min="8" max="8" width="5.85546875" style="34" bestFit="1" customWidth="1"/>
    <col min="9" max="9" width="7.28515625" style="34" bestFit="1" customWidth="1"/>
    <col min="10" max="10" width="7.140625" style="34" bestFit="1" customWidth="1"/>
    <col min="11" max="11" width="9" style="34" bestFit="1" customWidth="1"/>
    <col min="12" max="12" width="11.28515625" style="34" bestFit="1" customWidth="1"/>
    <col min="13" max="13" width="10.140625" style="34" bestFit="1" customWidth="1"/>
    <col min="14" max="14" width="11.7109375" style="34" bestFit="1" customWidth="1"/>
    <col min="15" max="15" width="11.140625" style="34" bestFit="1" customWidth="1"/>
    <col min="16" max="16" width="7.140625" style="34" bestFit="1" customWidth="1"/>
    <col min="17" max="16384" width="9.140625" style="34"/>
  </cols>
  <sheetData>
    <row r="1" spans="1:16" ht="15.75" customHeight="1" x14ac:dyDescent="0.2">
      <c r="A1" s="141" t="s">
        <v>652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s="33" customFormat="1" x14ac:dyDescent="0.25">
      <c r="A2" s="79" t="s">
        <v>573</v>
      </c>
      <c r="B2" s="80"/>
      <c r="C2" s="31" t="s">
        <v>574</v>
      </c>
      <c r="D2" s="32" t="s">
        <v>134</v>
      </c>
      <c r="E2" s="32" t="s">
        <v>135</v>
      </c>
      <c r="F2" s="32" t="s">
        <v>136</v>
      </c>
      <c r="G2" s="32" t="s">
        <v>137</v>
      </c>
      <c r="H2" s="32" t="s">
        <v>138</v>
      </c>
      <c r="I2" s="32" t="s">
        <v>139</v>
      </c>
      <c r="J2" s="32" t="s">
        <v>140</v>
      </c>
      <c r="K2" s="32" t="s">
        <v>141</v>
      </c>
      <c r="L2" s="32" t="s">
        <v>142</v>
      </c>
      <c r="M2" s="32" t="s">
        <v>143</v>
      </c>
      <c r="N2" s="32" t="s">
        <v>144</v>
      </c>
      <c r="O2" s="32" t="s">
        <v>145</v>
      </c>
      <c r="P2" s="32" t="s">
        <v>146</v>
      </c>
    </row>
    <row r="3" spans="1:16" s="134" customFormat="1" x14ac:dyDescent="0.2">
      <c r="A3" s="130">
        <v>1</v>
      </c>
      <c r="B3" s="132" t="s">
        <v>576</v>
      </c>
      <c r="C3" s="133" t="s">
        <v>575</v>
      </c>
      <c r="D3" s="142">
        <f>DICAR!D3</f>
        <v>0</v>
      </c>
      <c r="E3" s="142">
        <f>DICAR!E3</f>
        <v>0</v>
      </c>
      <c r="F3" s="142">
        <f>DICAR!F3</f>
        <v>0</v>
      </c>
      <c r="G3" s="142">
        <f>DICAR!G3</f>
        <v>0</v>
      </c>
      <c r="H3" s="142">
        <f>DICAR!H3</f>
        <v>0</v>
      </c>
      <c r="I3" s="142">
        <f>DICAR!I3</f>
        <v>0</v>
      </c>
      <c r="J3" s="142">
        <f>DICAR!J3</f>
        <v>0</v>
      </c>
      <c r="K3" s="142">
        <f>DICAR!K3</f>
        <v>0</v>
      </c>
      <c r="L3" s="142">
        <f>DICAR!L3</f>
        <v>0</v>
      </c>
      <c r="M3" s="142">
        <f>DICAR!M3</f>
        <v>0</v>
      </c>
      <c r="N3" s="142">
        <f>DICAR!N3</f>
        <v>0</v>
      </c>
      <c r="O3" s="142">
        <f>DICAR!O3</f>
        <v>0</v>
      </c>
      <c r="P3" s="142">
        <f>SUM(D3:O3)</f>
        <v>0</v>
      </c>
    </row>
    <row r="4" spans="1:16" s="134" customFormat="1" x14ac:dyDescent="0.2">
      <c r="A4" s="130">
        <v>2</v>
      </c>
      <c r="B4" s="135" t="s">
        <v>577</v>
      </c>
      <c r="C4" s="133" t="s">
        <v>575</v>
      </c>
      <c r="D4" s="142">
        <f>DICAR!D4</f>
        <v>0</v>
      </c>
      <c r="E4" s="142">
        <f>DICAR!E4</f>
        <v>0</v>
      </c>
      <c r="F4" s="142">
        <f>DICAR!F4</f>
        <v>0</v>
      </c>
      <c r="G4" s="142">
        <f>DICAR!G4</f>
        <v>0</v>
      </c>
      <c r="H4" s="142">
        <f>DICAR!H4</f>
        <v>0</v>
      </c>
      <c r="I4" s="142">
        <f>DICAR!I4</f>
        <v>0</v>
      </c>
      <c r="J4" s="142">
        <f>DICAR!J4</f>
        <v>0</v>
      </c>
      <c r="K4" s="142">
        <f>DICAR!K4</f>
        <v>0</v>
      </c>
      <c r="L4" s="142">
        <f>DICAR!L4</f>
        <v>0</v>
      </c>
      <c r="M4" s="142">
        <f>DICAR!M4</f>
        <v>0</v>
      </c>
      <c r="N4" s="142">
        <f>DICAR!N4</f>
        <v>0</v>
      </c>
      <c r="O4" s="142">
        <f>DICAR!O4</f>
        <v>0</v>
      </c>
      <c r="P4" s="142">
        <f t="shared" ref="P4:P64" si="0">SUM(D4:O4)</f>
        <v>0</v>
      </c>
    </row>
    <row r="5" spans="1:16" s="136" customFormat="1" x14ac:dyDescent="0.2">
      <c r="A5" s="130">
        <v>3</v>
      </c>
      <c r="B5" s="132" t="s">
        <v>578</v>
      </c>
      <c r="C5" s="133" t="s">
        <v>575</v>
      </c>
      <c r="D5" s="142">
        <f>DICAR!D5</f>
        <v>0</v>
      </c>
      <c r="E5" s="142">
        <f>DICAR!E5</f>
        <v>0</v>
      </c>
      <c r="F5" s="142">
        <f>DICAR!F5</f>
        <v>0</v>
      </c>
      <c r="G5" s="142">
        <f>DICAR!G5</f>
        <v>0</v>
      </c>
      <c r="H5" s="142">
        <f>DICAR!H5</f>
        <v>0</v>
      </c>
      <c r="I5" s="142">
        <f>DICAR!I5</f>
        <v>0</v>
      </c>
      <c r="J5" s="142">
        <f>DICAR!J5</f>
        <v>0</v>
      </c>
      <c r="K5" s="142">
        <f>DICAR!K5</f>
        <v>0</v>
      </c>
      <c r="L5" s="142">
        <f>DICAR!L5</f>
        <v>0</v>
      </c>
      <c r="M5" s="142">
        <f>DICAR!M5</f>
        <v>0</v>
      </c>
      <c r="N5" s="142">
        <f>DICAR!N5</f>
        <v>0</v>
      </c>
      <c r="O5" s="142">
        <f>DICAR!O5</f>
        <v>0</v>
      </c>
      <c r="P5" s="142">
        <f t="shared" si="0"/>
        <v>0</v>
      </c>
    </row>
    <row r="6" spans="1:16" s="136" customFormat="1" x14ac:dyDescent="0.2">
      <c r="A6" s="130">
        <v>4</v>
      </c>
      <c r="B6" s="132" t="s">
        <v>579</v>
      </c>
      <c r="C6" s="133" t="s">
        <v>575</v>
      </c>
      <c r="D6" s="142">
        <f>DICAR!D13</f>
        <v>0</v>
      </c>
      <c r="E6" s="142">
        <f>DICAR!E13</f>
        <v>0</v>
      </c>
      <c r="F6" s="142">
        <f>DICAR!F13</f>
        <v>0</v>
      </c>
      <c r="G6" s="142">
        <f>DICAR!G13</f>
        <v>0</v>
      </c>
      <c r="H6" s="142">
        <f>DICAR!H13</f>
        <v>0</v>
      </c>
      <c r="I6" s="142">
        <f>DICAR!I13</f>
        <v>0</v>
      </c>
      <c r="J6" s="142">
        <f>DICAR!J13</f>
        <v>0</v>
      </c>
      <c r="K6" s="142">
        <f>DICAR!K13</f>
        <v>0</v>
      </c>
      <c r="L6" s="142">
        <f>DICAR!L13</f>
        <v>0</v>
      </c>
      <c r="M6" s="142">
        <f>DICAR!M13</f>
        <v>0</v>
      </c>
      <c r="N6" s="142">
        <f>DICAR!N13</f>
        <v>0</v>
      </c>
      <c r="O6" s="142">
        <f>DICAR!O13</f>
        <v>0</v>
      </c>
      <c r="P6" s="142">
        <f t="shared" si="0"/>
        <v>0</v>
      </c>
    </row>
    <row r="7" spans="1:16" s="136" customFormat="1" x14ac:dyDescent="0.2">
      <c r="A7" s="130">
        <v>5</v>
      </c>
      <c r="B7" s="137" t="s">
        <v>580</v>
      </c>
      <c r="C7" s="133" t="s">
        <v>575</v>
      </c>
      <c r="D7" s="142">
        <f>DICAR!D21</f>
        <v>0</v>
      </c>
      <c r="E7" s="142">
        <f>DICAR!E21</f>
        <v>0</v>
      </c>
      <c r="F7" s="142">
        <f>DICAR!F21</f>
        <v>0</v>
      </c>
      <c r="G7" s="142">
        <f>DICAR!G21</f>
        <v>0</v>
      </c>
      <c r="H7" s="142">
        <f>DICAR!H21</f>
        <v>0</v>
      </c>
      <c r="I7" s="142">
        <f>DICAR!I21</f>
        <v>0</v>
      </c>
      <c r="J7" s="142">
        <f>DICAR!J21</f>
        <v>0</v>
      </c>
      <c r="K7" s="142">
        <f>DICAR!K21</f>
        <v>0</v>
      </c>
      <c r="L7" s="142">
        <f>DICAR!L21</f>
        <v>0</v>
      </c>
      <c r="M7" s="142">
        <f>DICAR!M21</f>
        <v>0</v>
      </c>
      <c r="N7" s="142">
        <f>DICAR!N21</f>
        <v>0</v>
      </c>
      <c r="O7" s="142">
        <f>DICAR!O21</f>
        <v>0</v>
      </c>
      <c r="P7" s="142">
        <f t="shared" si="0"/>
        <v>0</v>
      </c>
    </row>
    <row r="8" spans="1:16" s="136" customFormat="1" x14ac:dyDescent="0.2">
      <c r="A8" s="130">
        <v>6</v>
      </c>
      <c r="B8" s="132" t="s">
        <v>581</v>
      </c>
      <c r="C8" s="133" t="s">
        <v>582</v>
      </c>
      <c r="D8" s="142">
        <f>DICAR!D22</f>
        <v>0</v>
      </c>
      <c r="E8" s="142">
        <f>DICAR!E22</f>
        <v>0</v>
      </c>
      <c r="F8" s="142">
        <f>DICAR!F22</f>
        <v>0</v>
      </c>
      <c r="G8" s="142">
        <f>DICAR!G22</f>
        <v>0</v>
      </c>
      <c r="H8" s="142">
        <f>DICAR!H22</f>
        <v>0</v>
      </c>
      <c r="I8" s="142">
        <f>DICAR!I22</f>
        <v>0</v>
      </c>
      <c r="J8" s="142">
        <f>DICAR!J22</f>
        <v>0</v>
      </c>
      <c r="K8" s="142">
        <f>DICAR!K22</f>
        <v>0</v>
      </c>
      <c r="L8" s="142">
        <f>DICAR!L22</f>
        <v>0</v>
      </c>
      <c r="M8" s="142">
        <f>DICAR!M22</f>
        <v>0</v>
      </c>
      <c r="N8" s="142">
        <f>DICAR!N22</f>
        <v>0</v>
      </c>
      <c r="O8" s="142">
        <f>DICAR!O22</f>
        <v>0</v>
      </c>
      <c r="P8" s="142">
        <f t="shared" si="0"/>
        <v>0</v>
      </c>
    </row>
    <row r="9" spans="1:16" s="136" customFormat="1" x14ac:dyDescent="0.2">
      <c r="A9" s="130">
        <v>7</v>
      </c>
      <c r="B9" s="132" t="s">
        <v>583</v>
      </c>
      <c r="C9" s="133" t="s">
        <v>584</v>
      </c>
      <c r="D9" s="142">
        <f>DICAR!D25</f>
        <v>0</v>
      </c>
      <c r="E9" s="142">
        <f>DICAR!E25</f>
        <v>0</v>
      </c>
      <c r="F9" s="142">
        <f>DICAR!F25</f>
        <v>0</v>
      </c>
      <c r="G9" s="142">
        <f>DICAR!G25</f>
        <v>0</v>
      </c>
      <c r="H9" s="142">
        <f>DICAR!H25</f>
        <v>0</v>
      </c>
      <c r="I9" s="142">
        <f>DICAR!I25</f>
        <v>0</v>
      </c>
      <c r="J9" s="142">
        <f>DICAR!J25</f>
        <v>0</v>
      </c>
      <c r="K9" s="142">
        <f>DICAR!K25</f>
        <v>0</v>
      </c>
      <c r="L9" s="142">
        <f>DICAR!L25</f>
        <v>0</v>
      </c>
      <c r="M9" s="142">
        <f>DICAR!M25</f>
        <v>0</v>
      </c>
      <c r="N9" s="142">
        <f>DICAR!N25</f>
        <v>0</v>
      </c>
      <c r="O9" s="142">
        <f>DICAR!O25</f>
        <v>0</v>
      </c>
      <c r="P9" s="142">
        <f t="shared" si="0"/>
        <v>0</v>
      </c>
    </row>
    <row r="10" spans="1:16" s="136" customFormat="1" x14ac:dyDescent="0.2">
      <c r="A10" s="130">
        <v>8</v>
      </c>
      <c r="B10" s="132" t="s">
        <v>585</v>
      </c>
      <c r="C10" s="133" t="s">
        <v>584</v>
      </c>
      <c r="D10" s="142">
        <f>DICAR!D28</f>
        <v>0</v>
      </c>
      <c r="E10" s="142">
        <f>DICAR!E28</f>
        <v>0</v>
      </c>
      <c r="F10" s="142">
        <f>DICAR!F28</f>
        <v>0</v>
      </c>
      <c r="G10" s="142">
        <f>DICAR!G28</f>
        <v>0</v>
      </c>
      <c r="H10" s="142">
        <f>DICAR!H28</f>
        <v>0</v>
      </c>
      <c r="I10" s="142">
        <f>DICAR!I28</f>
        <v>0</v>
      </c>
      <c r="J10" s="142">
        <f>DICAR!J28</f>
        <v>0</v>
      </c>
      <c r="K10" s="142">
        <f>DICAR!K28</f>
        <v>0</v>
      </c>
      <c r="L10" s="142">
        <f>DICAR!L28</f>
        <v>0</v>
      </c>
      <c r="M10" s="142">
        <f>DICAR!M28</f>
        <v>0</v>
      </c>
      <c r="N10" s="142">
        <f>DICAR!N28</f>
        <v>0</v>
      </c>
      <c r="O10" s="142">
        <f>DICAR!O28</f>
        <v>0</v>
      </c>
      <c r="P10" s="142">
        <f t="shared" si="0"/>
        <v>0</v>
      </c>
    </row>
    <row r="11" spans="1:16" s="136" customFormat="1" x14ac:dyDescent="0.2">
      <c r="A11" s="130">
        <v>9</v>
      </c>
      <c r="B11" s="132" t="s">
        <v>586</v>
      </c>
      <c r="C11" s="133" t="s">
        <v>582</v>
      </c>
      <c r="D11" s="142">
        <f>DICAR!D29</f>
        <v>0</v>
      </c>
      <c r="E11" s="142">
        <f>DICAR!E29</f>
        <v>0</v>
      </c>
      <c r="F11" s="142">
        <f>DICAR!F29</f>
        <v>0</v>
      </c>
      <c r="G11" s="142">
        <f>DICAR!G29</f>
        <v>0</v>
      </c>
      <c r="H11" s="142">
        <f>DICAR!H29</f>
        <v>0</v>
      </c>
      <c r="I11" s="142">
        <f>DICAR!I29</f>
        <v>0</v>
      </c>
      <c r="J11" s="142">
        <f>DICAR!J29</f>
        <v>0</v>
      </c>
      <c r="K11" s="142">
        <f>DICAR!K29</f>
        <v>0</v>
      </c>
      <c r="L11" s="142">
        <f>DICAR!L29</f>
        <v>0</v>
      </c>
      <c r="M11" s="142">
        <f>DICAR!M29</f>
        <v>0</v>
      </c>
      <c r="N11" s="142">
        <f>DICAR!N29</f>
        <v>0</v>
      </c>
      <c r="O11" s="142">
        <f>DICAR!O29</f>
        <v>0</v>
      </c>
      <c r="P11" s="142">
        <f t="shared" si="0"/>
        <v>0</v>
      </c>
    </row>
    <row r="12" spans="1:16" s="136" customFormat="1" x14ac:dyDescent="0.2">
      <c r="A12" s="130">
        <v>10</v>
      </c>
      <c r="B12" s="132" t="s">
        <v>587</v>
      </c>
      <c r="C12" s="133" t="s">
        <v>575</v>
      </c>
      <c r="D12" s="142">
        <f>DICAR!D32</f>
        <v>0</v>
      </c>
      <c r="E12" s="142">
        <f>DICAR!E32</f>
        <v>0</v>
      </c>
      <c r="F12" s="142">
        <f>DICAR!F32</f>
        <v>0</v>
      </c>
      <c r="G12" s="142">
        <f>DICAR!G32</f>
        <v>0</v>
      </c>
      <c r="H12" s="142">
        <f>DICAR!H32</f>
        <v>0</v>
      </c>
      <c r="I12" s="142">
        <f>DICAR!I32</f>
        <v>0</v>
      </c>
      <c r="J12" s="142">
        <f>DICAR!J32</f>
        <v>0</v>
      </c>
      <c r="K12" s="142">
        <f>DICAR!K32</f>
        <v>0</v>
      </c>
      <c r="L12" s="142">
        <f>DICAR!L32</f>
        <v>0</v>
      </c>
      <c r="M12" s="142">
        <f>DICAR!M32</f>
        <v>0</v>
      </c>
      <c r="N12" s="142">
        <f>DICAR!N32</f>
        <v>0</v>
      </c>
      <c r="O12" s="142">
        <f>DICAR!O32</f>
        <v>0</v>
      </c>
      <c r="P12" s="142">
        <f t="shared" si="0"/>
        <v>0</v>
      </c>
    </row>
    <row r="13" spans="1:16" s="136" customFormat="1" x14ac:dyDescent="0.2">
      <c r="A13" s="130">
        <v>11</v>
      </c>
      <c r="B13" s="132" t="s">
        <v>588</v>
      </c>
      <c r="C13" s="133" t="s">
        <v>575</v>
      </c>
      <c r="D13" s="142">
        <f>DICAR!D33</f>
        <v>0</v>
      </c>
      <c r="E13" s="142">
        <f>DICAR!E33</f>
        <v>0</v>
      </c>
      <c r="F13" s="142">
        <f>DICAR!F33</f>
        <v>0</v>
      </c>
      <c r="G13" s="142">
        <f>DICAR!G33</f>
        <v>0</v>
      </c>
      <c r="H13" s="142">
        <f>DICAR!H33</f>
        <v>0</v>
      </c>
      <c r="I13" s="142">
        <f>DICAR!I33</f>
        <v>0</v>
      </c>
      <c r="J13" s="142">
        <f>DICAR!J33</f>
        <v>0</v>
      </c>
      <c r="K13" s="142">
        <f>DICAR!K33</f>
        <v>0</v>
      </c>
      <c r="L13" s="142">
        <f>DICAR!L33</f>
        <v>0</v>
      </c>
      <c r="M13" s="142">
        <f>DICAR!M33</f>
        <v>0</v>
      </c>
      <c r="N13" s="142">
        <f>DICAR!N33</f>
        <v>0</v>
      </c>
      <c r="O13" s="142">
        <f>DICAR!O33</f>
        <v>0</v>
      </c>
      <c r="P13" s="142">
        <f t="shared" si="0"/>
        <v>0</v>
      </c>
    </row>
    <row r="14" spans="1:16" s="136" customFormat="1" x14ac:dyDescent="0.2">
      <c r="A14" s="130">
        <v>12</v>
      </c>
      <c r="B14" s="132" t="s">
        <v>589</v>
      </c>
      <c r="C14" s="133" t="s">
        <v>575</v>
      </c>
      <c r="D14" s="142">
        <f>DICAR!D46</f>
        <v>0</v>
      </c>
      <c r="E14" s="142">
        <f>DICAR!E46</f>
        <v>0</v>
      </c>
      <c r="F14" s="142">
        <f>DICAR!F46</f>
        <v>0</v>
      </c>
      <c r="G14" s="142">
        <f>DICAR!G46</f>
        <v>0</v>
      </c>
      <c r="H14" s="142">
        <f>DICAR!H46</f>
        <v>0</v>
      </c>
      <c r="I14" s="142">
        <f>DICAR!I46</f>
        <v>0</v>
      </c>
      <c r="J14" s="142">
        <f>DICAR!J46</f>
        <v>0</v>
      </c>
      <c r="K14" s="142">
        <f>DICAR!K46</f>
        <v>0</v>
      </c>
      <c r="L14" s="142">
        <f>DICAR!L46</f>
        <v>0</v>
      </c>
      <c r="M14" s="142">
        <f>DICAR!M46</f>
        <v>0</v>
      </c>
      <c r="N14" s="142">
        <f>DICAR!N46</f>
        <v>0</v>
      </c>
      <c r="O14" s="142">
        <f>DICAR!O46</f>
        <v>0</v>
      </c>
      <c r="P14" s="142">
        <f t="shared" si="0"/>
        <v>0</v>
      </c>
    </row>
    <row r="15" spans="1:16" s="136" customFormat="1" x14ac:dyDescent="0.2">
      <c r="A15" s="130">
        <v>13</v>
      </c>
      <c r="B15" s="139" t="s">
        <v>649</v>
      </c>
      <c r="C15" s="133" t="s">
        <v>645</v>
      </c>
      <c r="D15" s="142">
        <f>DICAR!D54</f>
        <v>0</v>
      </c>
      <c r="E15" s="142">
        <f>DICAR!E54</f>
        <v>0</v>
      </c>
      <c r="F15" s="142">
        <f>DICAR!F54</f>
        <v>0</v>
      </c>
      <c r="G15" s="142">
        <f>DICAR!G54</f>
        <v>0</v>
      </c>
      <c r="H15" s="142">
        <f>DICAR!H54</f>
        <v>0</v>
      </c>
      <c r="I15" s="142">
        <f>DICAR!I54</f>
        <v>0</v>
      </c>
      <c r="J15" s="142">
        <f>DICAR!J54</f>
        <v>0</v>
      </c>
      <c r="K15" s="142">
        <f>DICAR!K54</f>
        <v>0</v>
      </c>
      <c r="L15" s="142">
        <f>DICAR!L54</f>
        <v>0</v>
      </c>
      <c r="M15" s="142">
        <f>DICAR!M54</f>
        <v>0</v>
      </c>
      <c r="N15" s="142">
        <f>DICAR!N54</f>
        <v>0</v>
      </c>
      <c r="O15" s="142">
        <f>DICAR!O54</f>
        <v>0</v>
      </c>
      <c r="P15" s="142">
        <f t="shared" si="0"/>
        <v>0</v>
      </c>
    </row>
    <row r="16" spans="1:16" s="136" customFormat="1" x14ac:dyDescent="0.2">
      <c r="A16" s="130">
        <v>14</v>
      </c>
      <c r="B16" s="132" t="s">
        <v>590</v>
      </c>
      <c r="C16" s="133" t="s">
        <v>575</v>
      </c>
      <c r="D16" s="142">
        <f>DICAR!D56</f>
        <v>0</v>
      </c>
      <c r="E16" s="142">
        <f>DICAR!E56</f>
        <v>0</v>
      </c>
      <c r="F16" s="142">
        <f>DICAR!F56</f>
        <v>0</v>
      </c>
      <c r="G16" s="142">
        <f>DICAR!G56</f>
        <v>0</v>
      </c>
      <c r="H16" s="142">
        <f>DICAR!H56</f>
        <v>0</v>
      </c>
      <c r="I16" s="142">
        <f>DICAR!I56</f>
        <v>0</v>
      </c>
      <c r="J16" s="142">
        <f>DICAR!J56</f>
        <v>0</v>
      </c>
      <c r="K16" s="142">
        <f>DICAR!K56</f>
        <v>0</v>
      </c>
      <c r="L16" s="142">
        <f>DICAR!L56</f>
        <v>0</v>
      </c>
      <c r="M16" s="142">
        <f>DICAR!M56</f>
        <v>0</v>
      </c>
      <c r="N16" s="142">
        <f>DICAR!N56</f>
        <v>0</v>
      </c>
      <c r="O16" s="142">
        <f>DICAR!O56</f>
        <v>0</v>
      </c>
      <c r="P16" s="142">
        <f t="shared" si="0"/>
        <v>0</v>
      </c>
    </row>
    <row r="17" spans="1:16" s="136" customFormat="1" x14ac:dyDescent="0.2">
      <c r="A17" s="130">
        <v>15</v>
      </c>
      <c r="B17" s="132" t="s">
        <v>591</v>
      </c>
      <c r="C17" s="133" t="s">
        <v>575</v>
      </c>
      <c r="D17" s="142">
        <f>DICAR!D71</f>
        <v>0</v>
      </c>
      <c r="E17" s="142">
        <f>DICAR!E71</f>
        <v>0</v>
      </c>
      <c r="F17" s="142">
        <f>DICAR!F71</f>
        <v>0</v>
      </c>
      <c r="G17" s="142">
        <f>DICAR!G71</f>
        <v>0</v>
      </c>
      <c r="H17" s="142">
        <f>DICAR!H71</f>
        <v>0</v>
      </c>
      <c r="I17" s="142">
        <f>DICAR!I71</f>
        <v>0</v>
      </c>
      <c r="J17" s="142">
        <f>DICAR!J71</f>
        <v>0</v>
      </c>
      <c r="K17" s="142">
        <f>DICAR!K71</f>
        <v>0</v>
      </c>
      <c r="L17" s="142">
        <f>DICAR!L71</f>
        <v>0</v>
      </c>
      <c r="M17" s="142">
        <f>DICAR!M71</f>
        <v>0</v>
      </c>
      <c r="N17" s="142">
        <f>DICAR!N71</f>
        <v>0</v>
      </c>
      <c r="O17" s="142">
        <f>DICAR!O71</f>
        <v>0</v>
      </c>
      <c r="P17" s="142">
        <f t="shared" si="0"/>
        <v>0</v>
      </c>
    </row>
    <row r="18" spans="1:16" s="136" customFormat="1" x14ac:dyDescent="0.2">
      <c r="A18" s="130">
        <v>16</v>
      </c>
      <c r="B18" s="132" t="s">
        <v>592</v>
      </c>
      <c r="C18" s="133" t="s">
        <v>575</v>
      </c>
      <c r="D18" s="142">
        <f>DICAR!D128</f>
        <v>0</v>
      </c>
      <c r="E18" s="142">
        <f>DICAR!E128</f>
        <v>0</v>
      </c>
      <c r="F18" s="142">
        <f>DICAR!F128</f>
        <v>0</v>
      </c>
      <c r="G18" s="142">
        <f>DICAR!G128</f>
        <v>0</v>
      </c>
      <c r="H18" s="142">
        <f>DICAR!H128</f>
        <v>0</v>
      </c>
      <c r="I18" s="142">
        <f>DICAR!I128</f>
        <v>0</v>
      </c>
      <c r="J18" s="142">
        <f>DICAR!J128</f>
        <v>0</v>
      </c>
      <c r="K18" s="142">
        <f>DICAR!K128</f>
        <v>0</v>
      </c>
      <c r="L18" s="142">
        <f>DICAR!L128</f>
        <v>0</v>
      </c>
      <c r="M18" s="142">
        <f>DICAR!M128</f>
        <v>0</v>
      </c>
      <c r="N18" s="142">
        <f>DICAR!N128</f>
        <v>0</v>
      </c>
      <c r="O18" s="142">
        <f>DICAR!O128</f>
        <v>0</v>
      </c>
      <c r="P18" s="142">
        <f t="shared" si="0"/>
        <v>0</v>
      </c>
    </row>
    <row r="19" spans="1:16" s="136" customFormat="1" x14ac:dyDescent="0.2">
      <c r="A19" s="130">
        <v>17</v>
      </c>
      <c r="B19" s="132" t="s">
        <v>593</v>
      </c>
      <c r="C19" s="133" t="s">
        <v>575</v>
      </c>
      <c r="D19" s="142">
        <f>DICAR!D129</f>
        <v>0</v>
      </c>
      <c r="E19" s="142">
        <f>DICAR!E129</f>
        <v>0</v>
      </c>
      <c r="F19" s="142">
        <f>DICAR!F129</f>
        <v>0</v>
      </c>
      <c r="G19" s="142">
        <f>DICAR!G129</f>
        <v>0</v>
      </c>
      <c r="H19" s="142">
        <f>DICAR!H129</f>
        <v>0</v>
      </c>
      <c r="I19" s="142">
        <f>DICAR!I129</f>
        <v>0</v>
      </c>
      <c r="J19" s="142">
        <f>DICAR!J129</f>
        <v>0</v>
      </c>
      <c r="K19" s="142">
        <f>DICAR!K129</f>
        <v>0</v>
      </c>
      <c r="L19" s="142">
        <f>DICAR!L129</f>
        <v>0</v>
      </c>
      <c r="M19" s="142">
        <f>DICAR!M129</f>
        <v>0</v>
      </c>
      <c r="N19" s="142">
        <f>DICAR!N129</f>
        <v>0</v>
      </c>
      <c r="O19" s="142">
        <f>DICAR!O129</f>
        <v>0</v>
      </c>
      <c r="P19" s="142">
        <f t="shared" si="0"/>
        <v>0</v>
      </c>
    </row>
    <row r="20" spans="1:16" s="136" customFormat="1" x14ac:dyDescent="0.2">
      <c r="A20" s="130">
        <v>18</v>
      </c>
      <c r="B20" s="132" t="s">
        <v>594</v>
      </c>
      <c r="C20" s="133" t="s">
        <v>575</v>
      </c>
      <c r="D20" s="142">
        <f>DICAR!D180</f>
        <v>0</v>
      </c>
      <c r="E20" s="142">
        <f>DICAR!E180</f>
        <v>0</v>
      </c>
      <c r="F20" s="142">
        <f>DICAR!F180</f>
        <v>0</v>
      </c>
      <c r="G20" s="142">
        <f>DICAR!G180</f>
        <v>0</v>
      </c>
      <c r="H20" s="142">
        <f>DICAR!H180</f>
        <v>0</v>
      </c>
      <c r="I20" s="142">
        <f>DICAR!I180</f>
        <v>0</v>
      </c>
      <c r="J20" s="142">
        <f>DICAR!J180</f>
        <v>0</v>
      </c>
      <c r="K20" s="142">
        <f>DICAR!K180</f>
        <v>0</v>
      </c>
      <c r="L20" s="142">
        <f>DICAR!L180</f>
        <v>0</v>
      </c>
      <c r="M20" s="142">
        <f>DICAR!M180</f>
        <v>0</v>
      </c>
      <c r="N20" s="142">
        <f>DICAR!N180</f>
        <v>0</v>
      </c>
      <c r="O20" s="142">
        <f>DICAR!O180</f>
        <v>0</v>
      </c>
      <c r="P20" s="142">
        <f t="shared" si="0"/>
        <v>0</v>
      </c>
    </row>
    <row r="21" spans="1:16" s="136" customFormat="1" x14ac:dyDescent="0.2">
      <c r="A21" s="130">
        <v>19</v>
      </c>
      <c r="B21" s="132" t="s">
        <v>595</v>
      </c>
      <c r="C21" s="133" t="s">
        <v>575</v>
      </c>
      <c r="D21" s="142">
        <f>DICAR!D195</f>
        <v>0</v>
      </c>
      <c r="E21" s="142">
        <f>DICAR!E195</f>
        <v>0</v>
      </c>
      <c r="F21" s="142">
        <f>DICAR!F195</f>
        <v>0</v>
      </c>
      <c r="G21" s="142">
        <f>DICAR!G195</f>
        <v>0</v>
      </c>
      <c r="H21" s="142">
        <f>DICAR!H195</f>
        <v>0</v>
      </c>
      <c r="I21" s="142">
        <f>DICAR!I195</f>
        <v>0</v>
      </c>
      <c r="J21" s="142">
        <f>DICAR!J195</f>
        <v>0</v>
      </c>
      <c r="K21" s="142">
        <f>DICAR!K195</f>
        <v>0</v>
      </c>
      <c r="L21" s="142">
        <f>DICAR!L195</f>
        <v>0</v>
      </c>
      <c r="M21" s="142">
        <f>DICAR!M195</f>
        <v>0</v>
      </c>
      <c r="N21" s="142">
        <f>DICAR!N195</f>
        <v>0</v>
      </c>
      <c r="O21" s="142">
        <f>DICAR!O195</f>
        <v>0</v>
      </c>
      <c r="P21" s="142">
        <f t="shared" si="0"/>
        <v>0</v>
      </c>
    </row>
    <row r="22" spans="1:16" s="136" customFormat="1" x14ac:dyDescent="0.2">
      <c r="A22" s="130">
        <v>20</v>
      </c>
      <c r="B22" s="132" t="s">
        <v>596</v>
      </c>
      <c r="C22" s="133" t="s">
        <v>575</v>
      </c>
      <c r="D22" s="142">
        <f>DICAR!D203</f>
        <v>0</v>
      </c>
      <c r="E22" s="142">
        <f>DICAR!E203</f>
        <v>0</v>
      </c>
      <c r="F22" s="142">
        <f>DICAR!F203</f>
        <v>0</v>
      </c>
      <c r="G22" s="142">
        <f>DICAR!G203</f>
        <v>0</v>
      </c>
      <c r="H22" s="142">
        <f>DICAR!H203</f>
        <v>0</v>
      </c>
      <c r="I22" s="142">
        <f>DICAR!I203</f>
        <v>0</v>
      </c>
      <c r="J22" s="142">
        <f>DICAR!J203</f>
        <v>0</v>
      </c>
      <c r="K22" s="142">
        <f>DICAR!K203</f>
        <v>0</v>
      </c>
      <c r="L22" s="142">
        <f>DICAR!L203</f>
        <v>0</v>
      </c>
      <c r="M22" s="142">
        <f>DICAR!M203</f>
        <v>0</v>
      </c>
      <c r="N22" s="142">
        <f>DICAR!N203</f>
        <v>0</v>
      </c>
      <c r="O22" s="142">
        <f>DICAR!O203</f>
        <v>0</v>
      </c>
      <c r="P22" s="142">
        <f t="shared" si="0"/>
        <v>0</v>
      </c>
    </row>
    <row r="23" spans="1:16" s="136" customFormat="1" x14ac:dyDescent="0.2">
      <c r="A23" s="130">
        <v>21</v>
      </c>
      <c r="B23" s="132" t="s">
        <v>597</v>
      </c>
      <c r="C23" s="133" t="s">
        <v>575</v>
      </c>
      <c r="D23" s="142">
        <f>DICAR!D212</f>
        <v>0</v>
      </c>
      <c r="E23" s="142">
        <f>DICAR!E212</f>
        <v>0</v>
      </c>
      <c r="F23" s="142">
        <f>DICAR!F212</f>
        <v>0</v>
      </c>
      <c r="G23" s="142">
        <f>DICAR!G212</f>
        <v>0</v>
      </c>
      <c r="H23" s="142">
        <f>DICAR!H212</f>
        <v>0</v>
      </c>
      <c r="I23" s="142">
        <f>DICAR!I212</f>
        <v>0</v>
      </c>
      <c r="J23" s="142">
        <f>DICAR!J212</f>
        <v>0</v>
      </c>
      <c r="K23" s="142">
        <f>DICAR!K212</f>
        <v>0</v>
      </c>
      <c r="L23" s="142">
        <f>DICAR!L212</f>
        <v>0</v>
      </c>
      <c r="M23" s="142">
        <f>DICAR!M212</f>
        <v>0</v>
      </c>
      <c r="N23" s="142">
        <f>DICAR!N212</f>
        <v>0</v>
      </c>
      <c r="O23" s="142">
        <f>DICAR!O212</f>
        <v>0</v>
      </c>
      <c r="P23" s="142">
        <f t="shared" si="0"/>
        <v>0</v>
      </c>
    </row>
    <row r="24" spans="1:16" s="136" customFormat="1" x14ac:dyDescent="0.2">
      <c r="A24" s="130">
        <v>22</v>
      </c>
      <c r="B24" s="132" t="s">
        <v>598</v>
      </c>
      <c r="C24" s="133" t="s">
        <v>575</v>
      </c>
      <c r="D24" s="142">
        <f>DICAR!D224</f>
        <v>0</v>
      </c>
      <c r="E24" s="142">
        <f>DICAR!E224</f>
        <v>0</v>
      </c>
      <c r="F24" s="142">
        <f>DICAR!F224</f>
        <v>0</v>
      </c>
      <c r="G24" s="142">
        <f>DICAR!G224</f>
        <v>0</v>
      </c>
      <c r="H24" s="142">
        <f>DICAR!H224</f>
        <v>0</v>
      </c>
      <c r="I24" s="142">
        <f>DICAR!I224</f>
        <v>0</v>
      </c>
      <c r="J24" s="142">
        <f>DICAR!J224</f>
        <v>0</v>
      </c>
      <c r="K24" s="142">
        <f>DICAR!K224</f>
        <v>0</v>
      </c>
      <c r="L24" s="142">
        <f>DICAR!L224</f>
        <v>0</v>
      </c>
      <c r="M24" s="142">
        <f>DICAR!M224</f>
        <v>0</v>
      </c>
      <c r="N24" s="142">
        <f>DICAR!N224</f>
        <v>0</v>
      </c>
      <c r="O24" s="142">
        <f>DICAR!O224</f>
        <v>0</v>
      </c>
      <c r="P24" s="142">
        <f t="shared" si="0"/>
        <v>0</v>
      </c>
    </row>
    <row r="25" spans="1:16" s="136" customFormat="1" x14ac:dyDescent="0.2">
      <c r="A25" s="130">
        <v>23</v>
      </c>
      <c r="B25" s="132" t="s">
        <v>599</v>
      </c>
      <c r="C25" s="133" t="s">
        <v>575</v>
      </c>
      <c r="D25" s="142">
        <f>DICAR!D230</f>
        <v>0</v>
      </c>
      <c r="E25" s="142">
        <f>DICAR!E230</f>
        <v>0</v>
      </c>
      <c r="F25" s="142">
        <f>DICAR!F230</f>
        <v>0</v>
      </c>
      <c r="G25" s="142">
        <f>DICAR!G230</f>
        <v>0</v>
      </c>
      <c r="H25" s="142">
        <f>DICAR!H230</f>
        <v>0</v>
      </c>
      <c r="I25" s="142">
        <f>DICAR!I230</f>
        <v>0</v>
      </c>
      <c r="J25" s="142">
        <f>DICAR!J230</f>
        <v>0</v>
      </c>
      <c r="K25" s="142">
        <f>DICAR!K230</f>
        <v>0</v>
      </c>
      <c r="L25" s="142">
        <f>DICAR!L230</f>
        <v>0</v>
      </c>
      <c r="M25" s="142">
        <f>DICAR!M230</f>
        <v>0</v>
      </c>
      <c r="N25" s="142">
        <f>DICAR!N230</f>
        <v>0</v>
      </c>
      <c r="O25" s="142">
        <f>DICAR!O230</f>
        <v>0</v>
      </c>
      <c r="P25" s="142">
        <f t="shared" si="0"/>
        <v>0</v>
      </c>
    </row>
    <row r="26" spans="1:16" s="136" customFormat="1" x14ac:dyDescent="0.2">
      <c r="A26" s="130">
        <v>24</v>
      </c>
      <c r="B26" s="132" t="s">
        <v>600</v>
      </c>
      <c r="C26" s="133" t="s">
        <v>575</v>
      </c>
      <c r="D26" s="142">
        <f>DICAR!D286</f>
        <v>0</v>
      </c>
      <c r="E26" s="142">
        <f>DICAR!E286</f>
        <v>0</v>
      </c>
      <c r="F26" s="142">
        <f>DICAR!F286</f>
        <v>0</v>
      </c>
      <c r="G26" s="142">
        <f>DICAR!G286</f>
        <v>0</v>
      </c>
      <c r="H26" s="142">
        <f>DICAR!H286</f>
        <v>0</v>
      </c>
      <c r="I26" s="142">
        <f>DICAR!I286</f>
        <v>0</v>
      </c>
      <c r="J26" s="142">
        <f>DICAR!J286</f>
        <v>0</v>
      </c>
      <c r="K26" s="142">
        <f>DICAR!K286</f>
        <v>0</v>
      </c>
      <c r="L26" s="142">
        <f>DICAR!L286</f>
        <v>0</v>
      </c>
      <c r="M26" s="142">
        <f>DICAR!M286</f>
        <v>0</v>
      </c>
      <c r="N26" s="142">
        <f>DICAR!N286</f>
        <v>0</v>
      </c>
      <c r="O26" s="142">
        <f>DICAR!O286</f>
        <v>0</v>
      </c>
      <c r="P26" s="142">
        <f t="shared" si="0"/>
        <v>0</v>
      </c>
    </row>
    <row r="27" spans="1:16" s="136" customFormat="1" x14ac:dyDescent="0.2">
      <c r="A27" s="130">
        <v>25</v>
      </c>
      <c r="B27" s="132" t="s">
        <v>601</v>
      </c>
      <c r="C27" s="133" t="s">
        <v>575</v>
      </c>
      <c r="D27" s="142">
        <f>DICAR!D287</f>
        <v>0</v>
      </c>
      <c r="E27" s="142">
        <f>DICAR!E287</f>
        <v>0</v>
      </c>
      <c r="F27" s="142">
        <f>DICAR!F287</f>
        <v>0</v>
      </c>
      <c r="G27" s="142">
        <f>DICAR!G287</f>
        <v>0</v>
      </c>
      <c r="H27" s="142">
        <f>DICAR!H287</f>
        <v>0</v>
      </c>
      <c r="I27" s="142">
        <f>DICAR!I287</f>
        <v>0</v>
      </c>
      <c r="J27" s="142">
        <f>DICAR!J287</f>
        <v>0</v>
      </c>
      <c r="K27" s="142">
        <f>DICAR!K287</f>
        <v>0</v>
      </c>
      <c r="L27" s="142">
        <f>DICAR!L287</f>
        <v>0</v>
      </c>
      <c r="M27" s="142">
        <f>DICAR!M287</f>
        <v>0</v>
      </c>
      <c r="N27" s="142">
        <f>DICAR!N287</f>
        <v>0</v>
      </c>
      <c r="O27" s="142">
        <f>DICAR!O287</f>
        <v>0</v>
      </c>
      <c r="P27" s="142">
        <f t="shared" si="0"/>
        <v>0</v>
      </c>
    </row>
    <row r="28" spans="1:16" x14ac:dyDescent="0.2">
      <c r="A28" s="140">
        <v>26</v>
      </c>
      <c r="B28" s="35" t="s">
        <v>631</v>
      </c>
      <c r="C28" s="36" t="s">
        <v>327</v>
      </c>
      <c r="D28" s="143">
        <f>DICAR!D318</f>
        <v>0</v>
      </c>
      <c r="E28" s="143">
        <f>DICAR!E318</f>
        <v>0</v>
      </c>
      <c r="F28" s="143">
        <f>DICAR!F318</f>
        <v>0</v>
      </c>
      <c r="G28" s="143">
        <f>DICAR!G318</f>
        <v>0</v>
      </c>
      <c r="H28" s="143">
        <f>DICAR!H318</f>
        <v>0</v>
      </c>
      <c r="I28" s="143">
        <f>DICAR!I318</f>
        <v>0</v>
      </c>
      <c r="J28" s="143">
        <f>DICAR!J318</f>
        <v>0</v>
      </c>
      <c r="K28" s="143">
        <f>DICAR!K318</f>
        <v>0</v>
      </c>
      <c r="L28" s="143">
        <f>DICAR!L318</f>
        <v>0</v>
      </c>
      <c r="M28" s="143">
        <f>DICAR!M318</f>
        <v>0</v>
      </c>
      <c r="N28" s="143">
        <f>DICAR!N318</f>
        <v>0</v>
      </c>
      <c r="O28" s="143">
        <f>DICAR!O318</f>
        <v>0</v>
      </c>
      <c r="P28" s="144">
        <f t="shared" si="0"/>
        <v>0</v>
      </c>
    </row>
    <row r="29" spans="1:16" s="136" customFormat="1" x14ac:dyDescent="0.2">
      <c r="A29" s="130">
        <v>27</v>
      </c>
      <c r="B29" s="132" t="s">
        <v>602</v>
      </c>
      <c r="C29" s="133" t="s">
        <v>575</v>
      </c>
      <c r="D29" s="142">
        <f>DICOR!D3</f>
        <v>0</v>
      </c>
      <c r="E29" s="142">
        <f>DICOR!E3</f>
        <v>0</v>
      </c>
      <c r="F29" s="142">
        <f>DICOR!F3</f>
        <v>0</v>
      </c>
      <c r="G29" s="142">
        <f>DICOR!G3</f>
        <v>0</v>
      </c>
      <c r="H29" s="142">
        <f>DICOR!H3</f>
        <v>0</v>
      </c>
      <c r="I29" s="142">
        <f>DICOR!I3</f>
        <v>0</v>
      </c>
      <c r="J29" s="142">
        <f>DICOR!J3</f>
        <v>0</v>
      </c>
      <c r="K29" s="142">
        <f>DICOR!K3</f>
        <v>0</v>
      </c>
      <c r="L29" s="142">
        <f>DICOR!L3</f>
        <v>0</v>
      </c>
      <c r="M29" s="142">
        <f>DICOR!M3</f>
        <v>0</v>
      </c>
      <c r="N29" s="142">
        <f>DICOR!N3</f>
        <v>0</v>
      </c>
      <c r="O29" s="142">
        <f>DICOR!O3</f>
        <v>0</v>
      </c>
      <c r="P29" s="145">
        <f t="shared" si="0"/>
        <v>0</v>
      </c>
    </row>
    <row r="30" spans="1:16" s="136" customFormat="1" x14ac:dyDescent="0.2">
      <c r="A30" s="130">
        <v>28</v>
      </c>
      <c r="B30" s="132" t="s">
        <v>603</v>
      </c>
      <c r="C30" s="133" t="s">
        <v>575</v>
      </c>
      <c r="D30" s="142">
        <f>DICOR!D4</f>
        <v>0</v>
      </c>
      <c r="E30" s="142">
        <f>DICOR!E4</f>
        <v>0</v>
      </c>
      <c r="F30" s="142">
        <f>DICOR!F4</f>
        <v>0</v>
      </c>
      <c r="G30" s="142">
        <f>DICOR!G4</f>
        <v>0</v>
      </c>
      <c r="H30" s="142">
        <f>DICOR!H4</f>
        <v>0</v>
      </c>
      <c r="I30" s="142">
        <f>DICOR!I4</f>
        <v>0</v>
      </c>
      <c r="J30" s="142">
        <f>DICOR!J4</f>
        <v>0</v>
      </c>
      <c r="K30" s="142">
        <f>DICOR!K4</f>
        <v>0</v>
      </c>
      <c r="L30" s="142">
        <f>DICOR!L4</f>
        <v>0</v>
      </c>
      <c r="M30" s="142">
        <f>DICOR!M4</f>
        <v>0</v>
      </c>
      <c r="N30" s="142">
        <f>DICOR!N4</f>
        <v>0</v>
      </c>
      <c r="O30" s="142">
        <f>DICOR!O4</f>
        <v>0</v>
      </c>
      <c r="P30" s="145">
        <f t="shared" si="0"/>
        <v>0</v>
      </c>
    </row>
    <row r="31" spans="1:16" s="136" customFormat="1" x14ac:dyDescent="0.2">
      <c r="A31" s="130">
        <v>29</v>
      </c>
      <c r="B31" s="132" t="s">
        <v>604</v>
      </c>
      <c r="C31" s="133" t="s">
        <v>575</v>
      </c>
      <c r="D31" s="142">
        <f>DICOR!D5</f>
        <v>0</v>
      </c>
      <c r="E31" s="142">
        <f>DICOR!E5</f>
        <v>0</v>
      </c>
      <c r="F31" s="142">
        <f>DICOR!F5</f>
        <v>0</v>
      </c>
      <c r="G31" s="142">
        <f>DICOR!G5</f>
        <v>0</v>
      </c>
      <c r="H31" s="142">
        <f>DICOR!H5</f>
        <v>0</v>
      </c>
      <c r="I31" s="142">
        <f>DICOR!I5</f>
        <v>0</v>
      </c>
      <c r="J31" s="142">
        <f>DICOR!J5</f>
        <v>0</v>
      </c>
      <c r="K31" s="142">
        <f>DICOR!K5</f>
        <v>0</v>
      </c>
      <c r="L31" s="142">
        <f>DICOR!L5</f>
        <v>0</v>
      </c>
      <c r="M31" s="142">
        <f>DICOR!M5</f>
        <v>0</v>
      </c>
      <c r="N31" s="142">
        <f>DICOR!N5</f>
        <v>0</v>
      </c>
      <c r="O31" s="142">
        <f>DICOR!O5</f>
        <v>0</v>
      </c>
      <c r="P31" s="145">
        <f t="shared" si="0"/>
        <v>0</v>
      </c>
    </row>
    <row r="32" spans="1:16" s="136" customFormat="1" x14ac:dyDescent="0.2">
      <c r="A32" s="130">
        <v>30</v>
      </c>
      <c r="B32" s="132" t="s">
        <v>605</v>
      </c>
      <c r="C32" s="133" t="s">
        <v>575</v>
      </c>
      <c r="D32" s="142">
        <f>DICOR!D6</f>
        <v>0</v>
      </c>
      <c r="E32" s="142">
        <f>DICOR!E6</f>
        <v>0</v>
      </c>
      <c r="F32" s="142">
        <f>DICOR!F6</f>
        <v>0</v>
      </c>
      <c r="G32" s="142">
        <f>DICOR!G6</f>
        <v>0</v>
      </c>
      <c r="H32" s="142">
        <f>DICOR!H6</f>
        <v>0</v>
      </c>
      <c r="I32" s="142">
        <f>DICOR!I6</f>
        <v>0</v>
      </c>
      <c r="J32" s="142">
        <f>DICOR!J6</f>
        <v>0</v>
      </c>
      <c r="K32" s="142">
        <f>DICOR!K6</f>
        <v>0</v>
      </c>
      <c r="L32" s="142">
        <f>DICOR!L6</f>
        <v>0</v>
      </c>
      <c r="M32" s="142">
        <f>DICOR!M6</f>
        <v>0</v>
      </c>
      <c r="N32" s="142">
        <f>DICOR!N6</f>
        <v>0</v>
      </c>
      <c r="O32" s="142">
        <f>DICOR!O6</f>
        <v>0</v>
      </c>
      <c r="P32" s="145">
        <f t="shared" si="0"/>
        <v>0</v>
      </c>
    </row>
    <row r="33" spans="1:16" s="136" customFormat="1" x14ac:dyDescent="0.2">
      <c r="A33" s="130">
        <v>31</v>
      </c>
      <c r="B33" s="132" t="s">
        <v>606</v>
      </c>
      <c r="C33" s="133" t="s">
        <v>575</v>
      </c>
      <c r="D33" s="142">
        <f>DICOR!D9</f>
        <v>0</v>
      </c>
      <c r="E33" s="142">
        <f>DICOR!E9</f>
        <v>0</v>
      </c>
      <c r="F33" s="142">
        <f>DICOR!F9</f>
        <v>0</v>
      </c>
      <c r="G33" s="142">
        <f>DICOR!G9</f>
        <v>0</v>
      </c>
      <c r="H33" s="142">
        <f>DICOR!H9</f>
        <v>0</v>
      </c>
      <c r="I33" s="142">
        <f>DICOR!I9</f>
        <v>0</v>
      </c>
      <c r="J33" s="142">
        <f>DICOR!J9</f>
        <v>0</v>
      </c>
      <c r="K33" s="142">
        <f>DICOR!K9</f>
        <v>0</v>
      </c>
      <c r="L33" s="142">
        <f>DICOR!L9</f>
        <v>0</v>
      </c>
      <c r="M33" s="142">
        <f>DICOR!M9</f>
        <v>0</v>
      </c>
      <c r="N33" s="142">
        <f>DICOR!N9</f>
        <v>0</v>
      </c>
      <c r="O33" s="142">
        <f>DICOR!O9</f>
        <v>0</v>
      </c>
      <c r="P33" s="145">
        <f t="shared" si="0"/>
        <v>0</v>
      </c>
    </row>
    <row r="34" spans="1:16" s="136" customFormat="1" x14ac:dyDescent="0.2">
      <c r="A34" s="130">
        <v>32</v>
      </c>
      <c r="B34" s="132" t="s">
        <v>607</v>
      </c>
      <c r="C34" s="133" t="s">
        <v>575</v>
      </c>
      <c r="D34" s="142">
        <f>DICOR!D10</f>
        <v>0</v>
      </c>
      <c r="E34" s="142">
        <f>DICOR!E10</f>
        <v>0</v>
      </c>
      <c r="F34" s="142">
        <f>DICOR!F10</f>
        <v>0</v>
      </c>
      <c r="G34" s="142">
        <f>DICOR!G10</f>
        <v>0</v>
      </c>
      <c r="H34" s="142">
        <f>DICOR!H10</f>
        <v>0</v>
      </c>
      <c r="I34" s="142">
        <f>DICOR!I10</f>
        <v>0</v>
      </c>
      <c r="J34" s="142">
        <f>DICOR!J10</f>
        <v>0</v>
      </c>
      <c r="K34" s="142">
        <f>DICOR!K10</f>
        <v>0</v>
      </c>
      <c r="L34" s="142">
        <f>DICOR!L10</f>
        <v>0</v>
      </c>
      <c r="M34" s="142">
        <f>DICOR!M10</f>
        <v>0</v>
      </c>
      <c r="N34" s="142">
        <f>DICOR!N10</f>
        <v>0</v>
      </c>
      <c r="O34" s="142">
        <f>DICOR!O10</f>
        <v>0</v>
      </c>
      <c r="P34" s="145">
        <f t="shared" si="0"/>
        <v>0</v>
      </c>
    </row>
    <row r="35" spans="1:16" s="136" customFormat="1" x14ac:dyDescent="0.2">
      <c r="A35" s="130">
        <v>33</v>
      </c>
      <c r="B35" s="132" t="s">
        <v>608</v>
      </c>
      <c r="C35" s="133" t="s">
        <v>575</v>
      </c>
      <c r="D35" s="142">
        <f>DICOR!D15</f>
        <v>0</v>
      </c>
      <c r="E35" s="142">
        <f>DICOR!E15</f>
        <v>0</v>
      </c>
      <c r="F35" s="142">
        <f>DICOR!F15</f>
        <v>0</v>
      </c>
      <c r="G35" s="142">
        <f>DICOR!G15</f>
        <v>0</v>
      </c>
      <c r="H35" s="142">
        <f>DICOR!H15</f>
        <v>0</v>
      </c>
      <c r="I35" s="142">
        <f>DICOR!I15</f>
        <v>0</v>
      </c>
      <c r="J35" s="142">
        <f>DICOR!J15</f>
        <v>0</v>
      </c>
      <c r="K35" s="142">
        <f>DICOR!K15</f>
        <v>0</v>
      </c>
      <c r="L35" s="142">
        <f>DICOR!L15</f>
        <v>0</v>
      </c>
      <c r="M35" s="142">
        <f>DICOR!M15</f>
        <v>0</v>
      </c>
      <c r="N35" s="142">
        <f>DICOR!N15</f>
        <v>0</v>
      </c>
      <c r="O35" s="142">
        <f>DICOR!O15</f>
        <v>0</v>
      </c>
      <c r="P35" s="145">
        <f t="shared" si="0"/>
        <v>0</v>
      </c>
    </row>
    <row r="36" spans="1:16" s="136" customFormat="1" x14ac:dyDescent="0.2">
      <c r="A36" s="130">
        <v>34</v>
      </c>
      <c r="B36" s="132" t="s">
        <v>609</v>
      </c>
      <c r="C36" s="133" t="s">
        <v>575</v>
      </c>
      <c r="D36" s="142">
        <f>DICOR!D20</f>
        <v>0</v>
      </c>
      <c r="E36" s="142">
        <f>DICOR!E20</f>
        <v>0</v>
      </c>
      <c r="F36" s="142">
        <f>DICOR!F20</f>
        <v>0</v>
      </c>
      <c r="G36" s="142">
        <f>DICOR!G20</f>
        <v>0</v>
      </c>
      <c r="H36" s="142">
        <f>DICOR!H20</f>
        <v>0</v>
      </c>
      <c r="I36" s="142">
        <f>DICOR!I20</f>
        <v>0</v>
      </c>
      <c r="J36" s="142">
        <f>DICOR!J20</f>
        <v>0</v>
      </c>
      <c r="K36" s="142">
        <f>DICOR!K20</f>
        <v>0</v>
      </c>
      <c r="L36" s="142">
        <f>DICOR!L20</f>
        <v>0</v>
      </c>
      <c r="M36" s="142">
        <f>DICOR!M20</f>
        <v>0</v>
      </c>
      <c r="N36" s="142">
        <f>DICOR!N20</f>
        <v>0</v>
      </c>
      <c r="O36" s="142">
        <f>DICOR!O20</f>
        <v>0</v>
      </c>
      <c r="P36" s="145">
        <f t="shared" si="0"/>
        <v>0</v>
      </c>
    </row>
    <row r="37" spans="1:16" s="136" customFormat="1" x14ac:dyDescent="0.2">
      <c r="A37" s="130">
        <v>35</v>
      </c>
      <c r="B37" s="132" t="s">
        <v>578</v>
      </c>
      <c r="C37" s="133" t="s">
        <v>575</v>
      </c>
      <c r="D37" s="142">
        <f>DICOR!D21</f>
        <v>0</v>
      </c>
      <c r="E37" s="142">
        <f>DICOR!E21</f>
        <v>0</v>
      </c>
      <c r="F37" s="142">
        <f>DICOR!F21</f>
        <v>0</v>
      </c>
      <c r="G37" s="142">
        <f>DICOR!G21</f>
        <v>0</v>
      </c>
      <c r="H37" s="142">
        <f>DICOR!H21</f>
        <v>0</v>
      </c>
      <c r="I37" s="142">
        <f>DICOR!I21</f>
        <v>0</v>
      </c>
      <c r="J37" s="142">
        <f>DICOR!J21</f>
        <v>0</v>
      </c>
      <c r="K37" s="142">
        <f>DICOR!K21</f>
        <v>0</v>
      </c>
      <c r="L37" s="142">
        <f>DICOR!L21</f>
        <v>0</v>
      </c>
      <c r="M37" s="142">
        <f>DICOR!M21</f>
        <v>0</v>
      </c>
      <c r="N37" s="142">
        <f>DICOR!N21</f>
        <v>0</v>
      </c>
      <c r="O37" s="142">
        <f>DICOR!O21</f>
        <v>0</v>
      </c>
      <c r="P37" s="145">
        <f t="shared" si="0"/>
        <v>0</v>
      </c>
    </row>
    <row r="38" spans="1:16" s="136" customFormat="1" x14ac:dyDescent="0.2">
      <c r="A38" s="130">
        <v>36</v>
      </c>
      <c r="B38" s="132" t="s">
        <v>579</v>
      </c>
      <c r="C38" s="133" t="s">
        <v>575</v>
      </c>
      <c r="D38" s="142">
        <f>DICOR!D25</f>
        <v>0</v>
      </c>
      <c r="E38" s="142">
        <f>DICOR!E25</f>
        <v>0</v>
      </c>
      <c r="F38" s="142">
        <f>DICOR!F25</f>
        <v>0</v>
      </c>
      <c r="G38" s="142">
        <f>DICOR!G25</f>
        <v>0</v>
      </c>
      <c r="H38" s="142">
        <f>DICOR!H25</f>
        <v>0</v>
      </c>
      <c r="I38" s="142">
        <f>DICOR!I25</f>
        <v>0</v>
      </c>
      <c r="J38" s="142">
        <f>DICOR!J25</f>
        <v>0</v>
      </c>
      <c r="K38" s="142">
        <f>DICOR!K25</f>
        <v>0</v>
      </c>
      <c r="L38" s="142">
        <f>DICOR!L25</f>
        <v>0</v>
      </c>
      <c r="M38" s="142">
        <f>DICOR!M25</f>
        <v>0</v>
      </c>
      <c r="N38" s="142">
        <f>DICOR!N25</f>
        <v>0</v>
      </c>
      <c r="O38" s="142">
        <f>DICOR!O25</f>
        <v>0</v>
      </c>
      <c r="P38" s="145">
        <f t="shared" si="0"/>
        <v>0</v>
      </c>
    </row>
    <row r="39" spans="1:16" s="136" customFormat="1" x14ac:dyDescent="0.2">
      <c r="A39" s="130">
        <v>37</v>
      </c>
      <c r="B39" s="132" t="s">
        <v>610</v>
      </c>
      <c r="C39" s="133" t="s">
        <v>575</v>
      </c>
      <c r="D39" s="142">
        <f>DICOR!D29</f>
        <v>0</v>
      </c>
      <c r="E39" s="142">
        <f>DICOR!E29</f>
        <v>0</v>
      </c>
      <c r="F39" s="142">
        <f>DICOR!F29</f>
        <v>0</v>
      </c>
      <c r="G39" s="142">
        <f>DICOR!G29</f>
        <v>0</v>
      </c>
      <c r="H39" s="142">
        <f>DICOR!H29</f>
        <v>0</v>
      </c>
      <c r="I39" s="142">
        <f>DICOR!I29</f>
        <v>0</v>
      </c>
      <c r="J39" s="142">
        <f>DICOR!J29</f>
        <v>0</v>
      </c>
      <c r="K39" s="142">
        <f>DICOR!K29</f>
        <v>0</v>
      </c>
      <c r="L39" s="142">
        <f>DICOR!L29</f>
        <v>0</v>
      </c>
      <c r="M39" s="142">
        <f>DICOR!M29</f>
        <v>0</v>
      </c>
      <c r="N39" s="142">
        <f>DICOR!N29</f>
        <v>0</v>
      </c>
      <c r="O39" s="142">
        <f>DICOR!O29</f>
        <v>0</v>
      </c>
      <c r="P39" s="145">
        <f t="shared" si="0"/>
        <v>0</v>
      </c>
    </row>
    <row r="40" spans="1:16" s="136" customFormat="1" x14ac:dyDescent="0.2">
      <c r="A40" s="130">
        <v>38</v>
      </c>
      <c r="B40" s="132" t="s">
        <v>611</v>
      </c>
      <c r="C40" s="133" t="s">
        <v>582</v>
      </c>
      <c r="D40" s="142">
        <f>DICOR!D30</f>
        <v>0</v>
      </c>
      <c r="E40" s="142">
        <f>DICOR!E30</f>
        <v>0</v>
      </c>
      <c r="F40" s="142">
        <f>DICOR!F30</f>
        <v>0</v>
      </c>
      <c r="G40" s="142">
        <f>DICOR!G30</f>
        <v>0</v>
      </c>
      <c r="H40" s="142">
        <f>DICOR!H30</f>
        <v>0</v>
      </c>
      <c r="I40" s="142">
        <f>DICOR!I30</f>
        <v>0</v>
      </c>
      <c r="J40" s="142">
        <f>DICOR!J30</f>
        <v>0</v>
      </c>
      <c r="K40" s="142">
        <f>DICOR!K30</f>
        <v>0</v>
      </c>
      <c r="L40" s="142">
        <f>DICOR!L30</f>
        <v>0</v>
      </c>
      <c r="M40" s="142">
        <f>DICOR!M30</f>
        <v>0</v>
      </c>
      <c r="N40" s="142">
        <f>DICOR!N30</f>
        <v>0</v>
      </c>
      <c r="O40" s="142">
        <f>DICOR!O30</f>
        <v>0</v>
      </c>
      <c r="P40" s="145">
        <f t="shared" si="0"/>
        <v>0</v>
      </c>
    </row>
    <row r="41" spans="1:16" s="136" customFormat="1" x14ac:dyDescent="0.2">
      <c r="A41" s="130">
        <v>39</v>
      </c>
      <c r="B41" s="132" t="s">
        <v>612</v>
      </c>
      <c r="C41" s="133" t="s">
        <v>584</v>
      </c>
      <c r="D41" s="142">
        <f>DICOR!D33</f>
        <v>0</v>
      </c>
      <c r="E41" s="142">
        <f>DICOR!E33</f>
        <v>0</v>
      </c>
      <c r="F41" s="142">
        <f>DICOR!F33</f>
        <v>0</v>
      </c>
      <c r="G41" s="142">
        <f>DICOR!G33</f>
        <v>0</v>
      </c>
      <c r="H41" s="142">
        <f>DICOR!H33</f>
        <v>0</v>
      </c>
      <c r="I41" s="142">
        <f>DICOR!I33</f>
        <v>0</v>
      </c>
      <c r="J41" s="142">
        <f>DICOR!J33</f>
        <v>0</v>
      </c>
      <c r="K41" s="142">
        <f>DICOR!K33</f>
        <v>0</v>
      </c>
      <c r="L41" s="142">
        <f>DICOR!L33</f>
        <v>0</v>
      </c>
      <c r="M41" s="142">
        <f>DICOR!M33</f>
        <v>0</v>
      </c>
      <c r="N41" s="142">
        <f>DICOR!N33</f>
        <v>0</v>
      </c>
      <c r="O41" s="142">
        <f>DICOR!O33</f>
        <v>0</v>
      </c>
      <c r="P41" s="145">
        <f t="shared" si="0"/>
        <v>0</v>
      </c>
    </row>
    <row r="42" spans="1:16" s="136" customFormat="1" x14ac:dyDescent="0.2">
      <c r="A42" s="130">
        <v>40</v>
      </c>
      <c r="B42" s="138" t="s">
        <v>613</v>
      </c>
      <c r="C42" s="133" t="s">
        <v>584</v>
      </c>
      <c r="D42" s="142">
        <f>DICOR!D36</f>
        <v>0</v>
      </c>
      <c r="E42" s="142">
        <f>DICOR!E36</f>
        <v>0</v>
      </c>
      <c r="F42" s="142">
        <f>DICOR!F36</f>
        <v>0</v>
      </c>
      <c r="G42" s="142">
        <f>DICOR!G36</f>
        <v>0</v>
      </c>
      <c r="H42" s="142">
        <f>DICOR!H36</f>
        <v>0</v>
      </c>
      <c r="I42" s="142">
        <f>DICOR!I36</f>
        <v>0</v>
      </c>
      <c r="J42" s="142">
        <f>DICOR!J36</f>
        <v>0</v>
      </c>
      <c r="K42" s="142">
        <f>DICOR!K36</f>
        <v>0</v>
      </c>
      <c r="L42" s="142">
        <f>DICOR!L36</f>
        <v>0</v>
      </c>
      <c r="M42" s="142">
        <f>DICOR!M36</f>
        <v>0</v>
      </c>
      <c r="N42" s="142">
        <f>DICOR!N36</f>
        <v>0</v>
      </c>
      <c r="O42" s="142">
        <f>DICOR!O36</f>
        <v>0</v>
      </c>
      <c r="P42" s="145">
        <f t="shared" si="0"/>
        <v>0</v>
      </c>
    </row>
    <row r="43" spans="1:16" s="136" customFormat="1" x14ac:dyDescent="0.2">
      <c r="A43" s="130">
        <v>41</v>
      </c>
      <c r="B43" s="132" t="s">
        <v>614</v>
      </c>
      <c r="C43" s="133" t="s">
        <v>582</v>
      </c>
      <c r="D43" s="142">
        <f>DICOR!D37</f>
        <v>0</v>
      </c>
      <c r="E43" s="142">
        <f>DICOR!E37</f>
        <v>0</v>
      </c>
      <c r="F43" s="142">
        <f>DICOR!F37</f>
        <v>0</v>
      </c>
      <c r="G43" s="142">
        <f>DICOR!G37</f>
        <v>0</v>
      </c>
      <c r="H43" s="142">
        <f>DICOR!H37</f>
        <v>0</v>
      </c>
      <c r="I43" s="142">
        <f>DICOR!I37</f>
        <v>0</v>
      </c>
      <c r="J43" s="142">
        <f>DICOR!J37</f>
        <v>0</v>
      </c>
      <c r="K43" s="142">
        <f>DICOR!K37</f>
        <v>0</v>
      </c>
      <c r="L43" s="142">
        <f>DICOR!L37</f>
        <v>0</v>
      </c>
      <c r="M43" s="142">
        <f>DICOR!M37</f>
        <v>0</v>
      </c>
      <c r="N43" s="142">
        <f>DICOR!N37</f>
        <v>0</v>
      </c>
      <c r="O43" s="142">
        <f>DICOR!O37</f>
        <v>0</v>
      </c>
      <c r="P43" s="145">
        <f t="shared" si="0"/>
        <v>0</v>
      </c>
    </row>
    <row r="44" spans="1:16" s="136" customFormat="1" x14ac:dyDescent="0.2">
      <c r="A44" s="130">
        <v>42</v>
      </c>
      <c r="B44" s="132" t="s">
        <v>615</v>
      </c>
      <c r="C44" s="133" t="s">
        <v>575</v>
      </c>
      <c r="D44" s="142">
        <f>DICOR!D40</f>
        <v>0</v>
      </c>
      <c r="E44" s="142">
        <f>DICOR!E40</f>
        <v>0</v>
      </c>
      <c r="F44" s="142">
        <f>DICOR!F40</f>
        <v>0</v>
      </c>
      <c r="G44" s="142">
        <f>DICOR!G40</f>
        <v>0</v>
      </c>
      <c r="H44" s="142">
        <f>DICOR!H40</f>
        <v>0</v>
      </c>
      <c r="I44" s="142">
        <f>DICOR!I40</f>
        <v>0</v>
      </c>
      <c r="J44" s="142">
        <f>DICOR!J40</f>
        <v>0</v>
      </c>
      <c r="K44" s="142">
        <f>DICOR!K40</f>
        <v>0</v>
      </c>
      <c r="L44" s="142">
        <f>DICOR!L40</f>
        <v>0</v>
      </c>
      <c r="M44" s="142">
        <f>DICOR!M40</f>
        <v>0</v>
      </c>
      <c r="N44" s="142">
        <f>DICOR!N40</f>
        <v>0</v>
      </c>
      <c r="O44" s="142">
        <f>DICOR!O40</f>
        <v>0</v>
      </c>
      <c r="P44" s="145">
        <f t="shared" si="0"/>
        <v>0</v>
      </c>
    </row>
    <row r="45" spans="1:16" s="136" customFormat="1" x14ac:dyDescent="0.2">
      <c r="A45" s="130">
        <v>43</v>
      </c>
      <c r="B45" s="132" t="s">
        <v>616</v>
      </c>
      <c r="C45" s="133" t="s">
        <v>575</v>
      </c>
      <c r="D45" s="142">
        <f>DICOR!D44</f>
        <v>0</v>
      </c>
      <c r="E45" s="142">
        <f>DICOR!E44</f>
        <v>0</v>
      </c>
      <c r="F45" s="142">
        <f>DICOR!F44</f>
        <v>0</v>
      </c>
      <c r="G45" s="142">
        <f>DICOR!G44</f>
        <v>0</v>
      </c>
      <c r="H45" s="142">
        <f>DICOR!H44</f>
        <v>0</v>
      </c>
      <c r="I45" s="142">
        <f>DICOR!I44</f>
        <v>0</v>
      </c>
      <c r="J45" s="142">
        <f>DICOR!J44</f>
        <v>0</v>
      </c>
      <c r="K45" s="142">
        <f>DICOR!K44</f>
        <v>0</v>
      </c>
      <c r="L45" s="142">
        <f>DICOR!L44</f>
        <v>0</v>
      </c>
      <c r="M45" s="142">
        <f>DICOR!M44</f>
        <v>0</v>
      </c>
      <c r="N45" s="142">
        <f>DICOR!N44</f>
        <v>0</v>
      </c>
      <c r="O45" s="142">
        <f>DICOR!O44</f>
        <v>0</v>
      </c>
      <c r="P45" s="145">
        <f t="shared" si="0"/>
        <v>0</v>
      </c>
    </row>
    <row r="46" spans="1:16" s="136" customFormat="1" x14ac:dyDescent="0.2">
      <c r="A46" s="130">
        <v>44</v>
      </c>
      <c r="B46" s="132" t="s">
        <v>617</v>
      </c>
      <c r="C46" s="133" t="s">
        <v>584</v>
      </c>
      <c r="D46" s="142">
        <f>DICOR!D48</f>
        <v>0</v>
      </c>
      <c r="E46" s="142">
        <f>DICOR!E48</f>
        <v>0</v>
      </c>
      <c r="F46" s="142">
        <f>DICOR!F48</f>
        <v>0</v>
      </c>
      <c r="G46" s="142">
        <f>DICOR!G48</f>
        <v>0</v>
      </c>
      <c r="H46" s="142">
        <f>DICOR!H48</f>
        <v>0</v>
      </c>
      <c r="I46" s="142">
        <f>DICOR!I48</f>
        <v>0</v>
      </c>
      <c r="J46" s="142">
        <f>DICOR!J48</f>
        <v>0</v>
      </c>
      <c r="K46" s="142">
        <f>DICOR!K48</f>
        <v>0</v>
      </c>
      <c r="L46" s="142">
        <f>DICOR!L48</f>
        <v>0</v>
      </c>
      <c r="M46" s="142">
        <f>DICOR!M48</f>
        <v>0</v>
      </c>
      <c r="N46" s="142">
        <f>DICOR!N48</f>
        <v>0</v>
      </c>
      <c r="O46" s="142">
        <f>DICOR!O48</f>
        <v>0</v>
      </c>
      <c r="P46" s="145">
        <f t="shared" si="0"/>
        <v>0</v>
      </c>
    </row>
    <row r="47" spans="1:16" s="136" customFormat="1" x14ac:dyDescent="0.2">
      <c r="A47" s="130">
        <v>45</v>
      </c>
      <c r="B47" s="132" t="s">
        <v>618</v>
      </c>
      <c r="C47" s="133" t="s">
        <v>584</v>
      </c>
      <c r="D47" s="142">
        <f>DICOR!D49</f>
        <v>0</v>
      </c>
      <c r="E47" s="142">
        <f>DICOR!E49</f>
        <v>0</v>
      </c>
      <c r="F47" s="142">
        <f>DICOR!F49</f>
        <v>0</v>
      </c>
      <c r="G47" s="142">
        <f>DICOR!G49</f>
        <v>0</v>
      </c>
      <c r="H47" s="142">
        <f>DICOR!H49</f>
        <v>0</v>
      </c>
      <c r="I47" s="142">
        <f>DICOR!I49</f>
        <v>0</v>
      </c>
      <c r="J47" s="142">
        <f>DICOR!J49</f>
        <v>0</v>
      </c>
      <c r="K47" s="142">
        <f>DICOR!K49</f>
        <v>0</v>
      </c>
      <c r="L47" s="142">
        <f>DICOR!L49</f>
        <v>0</v>
      </c>
      <c r="M47" s="142">
        <f>DICOR!M49</f>
        <v>0</v>
      </c>
      <c r="N47" s="142">
        <f>DICOR!N49</f>
        <v>0</v>
      </c>
      <c r="O47" s="142">
        <f>DICOR!O49</f>
        <v>0</v>
      </c>
      <c r="P47" s="145">
        <f t="shared" si="0"/>
        <v>0</v>
      </c>
    </row>
    <row r="48" spans="1:16" s="136" customFormat="1" x14ac:dyDescent="0.2">
      <c r="A48" s="130">
        <v>46</v>
      </c>
      <c r="B48" s="132" t="s">
        <v>619</v>
      </c>
      <c r="C48" s="133" t="s">
        <v>575</v>
      </c>
      <c r="D48" s="142">
        <f>DICOR!D53</f>
        <v>0</v>
      </c>
      <c r="E48" s="142">
        <f>DICOR!E53</f>
        <v>0</v>
      </c>
      <c r="F48" s="142">
        <f>DICOR!F53</f>
        <v>0</v>
      </c>
      <c r="G48" s="142">
        <f>DICOR!G53</f>
        <v>0</v>
      </c>
      <c r="H48" s="142">
        <f>DICOR!H53</f>
        <v>0</v>
      </c>
      <c r="I48" s="142">
        <f>DICOR!I53</f>
        <v>0</v>
      </c>
      <c r="J48" s="142">
        <f>DICOR!J53</f>
        <v>0</v>
      </c>
      <c r="K48" s="142">
        <f>DICOR!K53</f>
        <v>0</v>
      </c>
      <c r="L48" s="142">
        <f>DICOR!L53</f>
        <v>0</v>
      </c>
      <c r="M48" s="142">
        <f>DICOR!M53</f>
        <v>0</v>
      </c>
      <c r="N48" s="142">
        <f>DICOR!N53</f>
        <v>0</v>
      </c>
      <c r="O48" s="142">
        <f>DICOR!O53</f>
        <v>0</v>
      </c>
      <c r="P48" s="145">
        <f t="shared" si="0"/>
        <v>0</v>
      </c>
    </row>
    <row r="49" spans="1:16" s="136" customFormat="1" x14ac:dyDescent="0.2">
      <c r="A49" s="130">
        <v>47</v>
      </c>
      <c r="B49" s="132" t="s">
        <v>620</v>
      </c>
      <c r="C49" s="133" t="s">
        <v>584</v>
      </c>
      <c r="D49" s="142">
        <f>DICOR!D57</f>
        <v>0</v>
      </c>
      <c r="E49" s="142">
        <f>DICOR!E57</f>
        <v>0</v>
      </c>
      <c r="F49" s="142">
        <f>DICOR!F57</f>
        <v>0</v>
      </c>
      <c r="G49" s="142">
        <f>DICOR!G57</f>
        <v>0</v>
      </c>
      <c r="H49" s="142">
        <f>DICOR!H57</f>
        <v>0</v>
      </c>
      <c r="I49" s="142">
        <f>DICOR!I57</f>
        <v>0</v>
      </c>
      <c r="J49" s="142">
        <f>DICOR!J57</f>
        <v>0</v>
      </c>
      <c r="K49" s="142">
        <f>DICOR!K57</f>
        <v>0</v>
      </c>
      <c r="L49" s="142">
        <f>DICOR!L57</f>
        <v>0</v>
      </c>
      <c r="M49" s="142">
        <f>DICOR!M57</f>
        <v>0</v>
      </c>
      <c r="N49" s="142">
        <f>DICOR!N57</f>
        <v>0</v>
      </c>
      <c r="O49" s="142">
        <f>DICOR!O57</f>
        <v>0</v>
      </c>
      <c r="P49" s="145">
        <f t="shared" si="0"/>
        <v>0</v>
      </c>
    </row>
    <row r="50" spans="1:16" s="136" customFormat="1" x14ac:dyDescent="0.2">
      <c r="A50" s="130">
        <v>48</v>
      </c>
      <c r="B50" s="132" t="s">
        <v>621</v>
      </c>
      <c r="C50" s="133" t="s">
        <v>575</v>
      </c>
      <c r="D50" s="142">
        <f>DICOR!D58</f>
        <v>0</v>
      </c>
      <c r="E50" s="142">
        <f>DICOR!E58</f>
        <v>0</v>
      </c>
      <c r="F50" s="142">
        <f>DICOR!F58</f>
        <v>0</v>
      </c>
      <c r="G50" s="142">
        <f>DICOR!G58</f>
        <v>0</v>
      </c>
      <c r="H50" s="142">
        <f>DICOR!H58</f>
        <v>0</v>
      </c>
      <c r="I50" s="142">
        <f>DICOR!I58</f>
        <v>0</v>
      </c>
      <c r="J50" s="142">
        <f>DICOR!J58</f>
        <v>0</v>
      </c>
      <c r="K50" s="142">
        <f>DICOR!K58</f>
        <v>0</v>
      </c>
      <c r="L50" s="142">
        <f>DICOR!L58</f>
        <v>0</v>
      </c>
      <c r="M50" s="142">
        <f>DICOR!M58</f>
        <v>0</v>
      </c>
      <c r="N50" s="142">
        <f>DICOR!N58</f>
        <v>0</v>
      </c>
      <c r="O50" s="142">
        <f>DICOR!O58</f>
        <v>0</v>
      </c>
      <c r="P50" s="145">
        <f t="shared" si="0"/>
        <v>0</v>
      </c>
    </row>
    <row r="51" spans="1:16" s="136" customFormat="1" x14ac:dyDescent="0.2">
      <c r="A51" s="130">
        <v>49</v>
      </c>
      <c r="B51" s="132" t="s">
        <v>622</v>
      </c>
      <c r="C51" s="133" t="s">
        <v>575</v>
      </c>
      <c r="D51" s="142">
        <f>DICOR!D79</f>
        <v>0</v>
      </c>
      <c r="E51" s="142">
        <f>DICOR!E79</f>
        <v>0</v>
      </c>
      <c r="F51" s="142">
        <f>DICOR!F79</f>
        <v>0</v>
      </c>
      <c r="G51" s="142">
        <f>DICOR!G79</f>
        <v>0</v>
      </c>
      <c r="H51" s="142">
        <f>DICOR!H79</f>
        <v>0</v>
      </c>
      <c r="I51" s="142">
        <f>DICOR!I79</f>
        <v>0</v>
      </c>
      <c r="J51" s="142">
        <f>DICOR!J79</f>
        <v>0</v>
      </c>
      <c r="K51" s="142">
        <f>DICOR!K79</f>
        <v>0</v>
      </c>
      <c r="L51" s="142">
        <f>DICOR!L79</f>
        <v>0</v>
      </c>
      <c r="M51" s="142">
        <f>DICOR!M79</f>
        <v>0</v>
      </c>
      <c r="N51" s="142">
        <f>DICOR!N79</f>
        <v>0</v>
      </c>
      <c r="O51" s="142">
        <f>DICOR!O79</f>
        <v>0</v>
      </c>
      <c r="P51" s="145">
        <f t="shared" si="0"/>
        <v>0</v>
      </c>
    </row>
    <row r="52" spans="1:16" s="136" customFormat="1" x14ac:dyDescent="0.2">
      <c r="A52" s="130">
        <v>50</v>
      </c>
      <c r="B52" s="132" t="s">
        <v>623</v>
      </c>
      <c r="C52" s="133" t="s">
        <v>575</v>
      </c>
      <c r="D52" s="142">
        <f>DICOR!D83</f>
        <v>0</v>
      </c>
      <c r="E52" s="142">
        <f>DICOR!E83</f>
        <v>0</v>
      </c>
      <c r="F52" s="142">
        <f>DICOR!F83</f>
        <v>0</v>
      </c>
      <c r="G52" s="142">
        <f>DICOR!G83</f>
        <v>0</v>
      </c>
      <c r="H52" s="142">
        <f>DICOR!H83</f>
        <v>0</v>
      </c>
      <c r="I52" s="142">
        <f>DICOR!I83</f>
        <v>0</v>
      </c>
      <c r="J52" s="142">
        <f>DICOR!J83</f>
        <v>0</v>
      </c>
      <c r="K52" s="142">
        <f>DICOR!K83</f>
        <v>0</v>
      </c>
      <c r="L52" s="142">
        <f>DICOR!L83</f>
        <v>0</v>
      </c>
      <c r="M52" s="142">
        <f>DICOR!M83</f>
        <v>0</v>
      </c>
      <c r="N52" s="142">
        <f>DICOR!N83</f>
        <v>0</v>
      </c>
      <c r="O52" s="142">
        <f>DICOR!O83</f>
        <v>0</v>
      </c>
      <c r="P52" s="145">
        <f t="shared" si="0"/>
        <v>0</v>
      </c>
    </row>
    <row r="53" spans="1:16" s="136" customFormat="1" x14ac:dyDescent="0.2">
      <c r="A53" s="130">
        <v>51</v>
      </c>
      <c r="B53" s="132" t="s">
        <v>624</v>
      </c>
      <c r="C53" s="133" t="s">
        <v>575</v>
      </c>
      <c r="D53" s="142">
        <f>DICOR!D84</f>
        <v>0</v>
      </c>
      <c r="E53" s="142">
        <f>DICOR!E84</f>
        <v>0</v>
      </c>
      <c r="F53" s="142">
        <f>DICOR!F84</f>
        <v>0</v>
      </c>
      <c r="G53" s="142">
        <f>DICOR!G84</f>
        <v>0</v>
      </c>
      <c r="H53" s="142">
        <f>DICOR!H84</f>
        <v>0</v>
      </c>
      <c r="I53" s="142">
        <f>DICOR!I84</f>
        <v>0</v>
      </c>
      <c r="J53" s="142">
        <f>DICOR!J84</f>
        <v>0</v>
      </c>
      <c r="K53" s="142">
        <f>DICOR!K84</f>
        <v>0</v>
      </c>
      <c r="L53" s="142">
        <f>DICOR!L84</f>
        <v>0</v>
      </c>
      <c r="M53" s="142">
        <f>DICOR!M84</f>
        <v>0</v>
      </c>
      <c r="N53" s="142">
        <f>DICOR!N84</f>
        <v>0</v>
      </c>
      <c r="O53" s="142">
        <f>DICOR!O84</f>
        <v>0</v>
      </c>
      <c r="P53" s="145">
        <f t="shared" si="0"/>
        <v>0</v>
      </c>
    </row>
    <row r="54" spans="1:16" s="136" customFormat="1" x14ac:dyDescent="0.2">
      <c r="A54" s="130">
        <v>52</v>
      </c>
      <c r="B54" s="132" t="s">
        <v>625</v>
      </c>
      <c r="C54" s="133" t="s">
        <v>575</v>
      </c>
      <c r="D54" s="142">
        <f>DICOR!D87</f>
        <v>0</v>
      </c>
      <c r="E54" s="142">
        <f>DICOR!E87</f>
        <v>0</v>
      </c>
      <c r="F54" s="142">
        <f>DICOR!F87</f>
        <v>0</v>
      </c>
      <c r="G54" s="142">
        <f>DICOR!G87</f>
        <v>0</v>
      </c>
      <c r="H54" s="142">
        <f>DICOR!H87</f>
        <v>0</v>
      </c>
      <c r="I54" s="142">
        <f>DICOR!I87</f>
        <v>0</v>
      </c>
      <c r="J54" s="142">
        <f>DICOR!J87</f>
        <v>0</v>
      </c>
      <c r="K54" s="142">
        <f>DICOR!K87</f>
        <v>0</v>
      </c>
      <c r="L54" s="142">
        <f>DICOR!L87</f>
        <v>0</v>
      </c>
      <c r="M54" s="142">
        <f>DICOR!M87</f>
        <v>0</v>
      </c>
      <c r="N54" s="142">
        <f>DICOR!N87</f>
        <v>0</v>
      </c>
      <c r="O54" s="142">
        <f>DICOR!O87</f>
        <v>0</v>
      </c>
      <c r="P54" s="145">
        <f t="shared" si="0"/>
        <v>0</v>
      </c>
    </row>
    <row r="55" spans="1:16" s="136" customFormat="1" x14ac:dyDescent="0.2">
      <c r="A55" s="130">
        <v>53</v>
      </c>
      <c r="B55" s="139" t="s">
        <v>571</v>
      </c>
      <c r="C55" s="133" t="s">
        <v>357</v>
      </c>
      <c r="D55" s="142">
        <f>DICOR!D89</f>
        <v>0</v>
      </c>
      <c r="E55" s="142">
        <f>DICOR!E89</f>
        <v>0</v>
      </c>
      <c r="F55" s="142">
        <f>DICOR!F89</f>
        <v>0</v>
      </c>
      <c r="G55" s="142">
        <f>DICOR!G89</f>
        <v>0</v>
      </c>
      <c r="H55" s="142">
        <f>DICOR!H89</f>
        <v>0</v>
      </c>
      <c r="I55" s="142">
        <f>DICOR!I89</f>
        <v>0</v>
      </c>
      <c r="J55" s="142">
        <f>DICOR!J89</f>
        <v>0</v>
      </c>
      <c r="K55" s="142">
        <f>DICOR!K89</f>
        <v>0</v>
      </c>
      <c r="L55" s="142">
        <f>DICOR!L89</f>
        <v>0</v>
      </c>
      <c r="M55" s="142">
        <f>DICOR!M89</f>
        <v>0</v>
      </c>
      <c r="N55" s="142">
        <f>DICOR!N89</f>
        <v>0</v>
      </c>
      <c r="O55" s="142">
        <f>DICOR!O89</f>
        <v>0</v>
      </c>
      <c r="P55" s="145">
        <f t="shared" si="0"/>
        <v>0</v>
      </c>
    </row>
    <row r="56" spans="1:16" s="136" customFormat="1" x14ac:dyDescent="0.2">
      <c r="A56" s="130">
        <v>54</v>
      </c>
      <c r="B56" s="139" t="s">
        <v>572</v>
      </c>
      <c r="C56" s="133" t="s">
        <v>357</v>
      </c>
      <c r="D56" s="142">
        <f>DICOR!D90</f>
        <v>0</v>
      </c>
      <c r="E56" s="142">
        <f>DICOR!E90</f>
        <v>0</v>
      </c>
      <c r="F56" s="142">
        <f>DICOR!F90</f>
        <v>0</v>
      </c>
      <c r="G56" s="142">
        <f>DICOR!G90</f>
        <v>0</v>
      </c>
      <c r="H56" s="142">
        <f>DICOR!H90</f>
        <v>0</v>
      </c>
      <c r="I56" s="142">
        <f>DICOR!I90</f>
        <v>0</v>
      </c>
      <c r="J56" s="142">
        <f>DICOR!J90</f>
        <v>0</v>
      </c>
      <c r="K56" s="142">
        <f>DICOR!K90</f>
        <v>0</v>
      </c>
      <c r="L56" s="142">
        <f>DICOR!L90</f>
        <v>0</v>
      </c>
      <c r="M56" s="142">
        <f>DICOR!M90</f>
        <v>0</v>
      </c>
      <c r="N56" s="142">
        <f>DICOR!N90</f>
        <v>0</v>
      </c>
      <c r="O56" s="142">
        <f>DICOR!O90</f>
        <v>0</v>
      </c>
      <c r="P56" s="145">
        <f t="shared" si="0"/>
        <v>0</v>
      </c>
    </row>
    <row r="57" spans="1:16" s="136" customFormat="1" x14ac:dyDescent="0.2">
      <c r="A57" s="130">
        <v>55</v>
      </c>
      <c r="B57" s="139" t="s">
        <v>644</v>
      </c>
      <c r="C57" s="133" t="s">
        <v>645</v>
      </c>
      <c r="D57" s="142">
        <f>DICOR!D91</f>
        <v>0</v>
      </c>
      <c r="E57" s="142">
        <f>DICOR!E91</f>
        <v>0</v>
      </c>
      <c r="F57" s="142">
        <f>DICOR!F91</f>
        <v>0</v>
      </c>
      <c r="G57" s="142">
        <f>DICOR!G91</f>
        <v>0</v>
      </c>
      <c r="H57" s="142">
        <f>DICOR!H91</f>
        <v>0</v>
      </c>
      <c r="I57" s="142">
        <f>DICOR!I91</f>
        <v>0</v>
      </c>
      <c r="J57" s="142">
        <f>DICOR!J91</f>
        <v>0</v>
      </c>
      <c r="K57" s="142">
        <f>DICOR!K91</f>
        <v>0</v>
      </c>
      <c r="L57" s="142">
        <f>DICOR!L91</f>
        <v>0</v>
      </c>
      <c r="M57" s="142">
        <f>DICOR!M91</f>
        <v>0</v>
      </c>
      <c r="N57" s="142">
        <f>DICOR!N91</f>
        <v>0</v>
      </c>
      <c r="O57" s="142">
        <f>DICOR!O91</f>
        <v>0</v>
      </c>
      <c r="P57" s="145">
        <f t="shared" si="0"/>
        <v>0</v>
      </c>
    </row>
    <row r="58" spans="1:16" s="136" customFormat="1" x14ac:dyDescent="0.2">
      <c r="A58" s="130">
        <v>56</v>
      </c>
      <c r="B58" s="132" t="s">
        <v>626</v>
      </c>
      <c r="C58" s="133" t="s">
        <v>575</v>
      </c>
      <c r="D58" s="142">
        <f>DICOR!D92</f>
        <v>0</v>
      </c>
      <c r="E58" s="142">
        <f>DICOR!E92</f>
        <v>0</v>
      </c>
      <c r="F58" s="142">
        <f>DICOR!F92</f>
        <v>0</v>
      </c>
      <c r="G58" s="142">
        <f>DICOR!G92</f>
        <v>0</v>
      </c>
      <c r="H58" s="142">
        <f>DICOR!H92</f>
        <v>0</v>
      </c>
      <c r="I58" s="142">
        <f>DICOR!I92</f>
        <v>0</v>
      </c>
      <c r="J58" s="142">
        <f>DICOR!J92</f>
        <v>0</v>
      </c>
      <c r="K58" s="142">
        <f>DICOR!K92</f>
        <v>0</v>
      </c>
      <c r="L58" s="142">
        <f>DICOR!L92</f>
        <v>0</v>
      </c>
      <c r="M58" s="142">
        <f>DICOR!M92</f>
        <v>0</v>
      </c>
      <c r="N58" s="142">
        <f>DICOR!N92</f>
        <v>0</v>
      </c>
      <c r="O58" s="142">
        <f>DICOR!O92</f>
        <v>0</v>
      </c>
      <c r="P58" s="145">
        <f t="shared" si="0"/>
        <v>0</v>
      </c>
    </row>
    <row r="59" spans="1:16" s="136" customFormat="1" x14ac:dyDescent="0.2">
      <c r="A59" s="130">
        <v>57</v>
      </c>
      <c r="B59" s="132" t="s">
        <v>627</v>
      </c>
      <c r="C59" s="133" t="s">
        <v>575</v>
      </c>
      <c r="D59" s="142">
        <f>DICOR!D93</f>
        <v>0</v>
      </c>
      <c r="E59" s="142">
        <f>DICOR!E93</f>
        <v>0</v>
      </c>
      <c r="F59" s="142">
        <f>DICOR!F93</f>
        <v>0</v>
      </c>
      <c r="G59" s="142">
        <f>DICOR!G93</f>
        <v>0</v>
      </c>
      <c r="H59" s="142">
        <f>DICOR!H93</f>
        <v>0</v>
      </c>
      <c r="I59" s="142">
        <f>DICOR!I93</f>
        <v>0</v>
      </c>
      <c r="J59" s="142">
        <f>DICOR!J93</f>
        <v>0</v>
      </c>
      <c r="K59" s="142">
        <f>DICOR!K93</f>
        <v>0</v>
      </c>
      <c r="L59" s="142">
        <f>DICOR!L93</f>
        <v>0</v>
      </c>
      <c r="M59" s="142">
        <f>DICOR!M93</f>
        <v>0</v>
      </c>
      <c r="N59" s="142">
        <f>DICOR!N93</f>
        <v>0</v>
      </c>
      <c r="O59" s="142">
        <f>DICOR!O93</f>
        <v>0</v>
      </c>
      <c r="P59" s="145">
        <f t="shared" si="0"/>
        <v>0</v>
      </c>
    </row>
    <row r="60" spans="1:16" x14ac:dyDescent="0.2">
      <c r="A60" s="140">
        <v>58</v>
      </c>
      <c r="B60" s="37" t="s">
        <v>632</v>
      </c>
      <c r="C60" s="38" t="s">
        <v>327</v>
      </c>
      <c r="D60" s="146">
        <f>DICOR!D143</f>
        <v>0</v>
      </c>
      <c r="E60" s="146">
        <f>DICOR!E143</f>
        <v>0</v>
      </c>
      <c r="F60" s="146">
        <f>DICOR!F143</f>
        <v>0</v>
      </c>
      <c r="G60" s="146">
        <f>DICOR!G143</f>
        <v>0</v>
      </c>
      <c r="H60" s="146">
        <f>DICOR!H143</f>
        <v>0</v>
      </c>
      <c r="I60" s="146">
        <f>DICOR!I143</f>
        <v>0</v>
      </c>
      <c r="J60" s="146">
        <f>DICOR!J143</f>
        <v>0</v>
      </c>
      <c r="K60" s="146">
        <f>DICOR!K143</f>
        <v>0</v>
      </c>
      <c r="L60" s="146">
        <f>DICOR!L143</f>
        <v>0</v>
      </c>
      <c r="M60" s="146">
        <f>DICOR!M143</f>
        <v>0</v>
      </c>
      <c r="N60" s="146">
        <f>DICOR!N143</f>
        <v>0</v>
      </c>
      <c r="O60" s="146">
        <f>DICOR!O143</f>
        <v>0</v>
      </c>
      <c r="P60" s="144">
        <f t="shared" si="0"/>
        <v>0</v>
      </c>
    </row>
    <row r="61" spans="1:16" s="136" customFormat="1" x14ac:dyDescent="0.2">
      <c r="A61" s="130">
        <v>59</v>
      </c>
      <c r="B61" s="132" t="s">
        <v>628</v>
      </c>
      <c r="C61" s="133" t="s">
        <v>575</v>
      </c>
      <c r="D61" s="142">
        <f>FEFCX!C7-FEFCX!C8</f>
        <v>0</v>
      </c>
      <c r="E61" s="142">
        <f>FEFCX!D7-FEFCX!D8</f>
        <v>0</v>
      </c>
      <c r="F61" s="142">
        <f>FEFCX!E7-FEFCX!E8</f>
        <v>0</v>
      </c>
      <c r="G61" s="142">
        <f>FEFCX!F7-FEFCX!F8</f>
        <v>0</v>
      </c>
      <c r="H61" s="142">
        <f>FEFCX!G7-FEFCX!G8</f>
        <v>0</v>
      </c>
      <c r="I61" s="142">
        <f>FEFCX!H7-FEFCX!H8</f>
        <v>0</v>
      </c>
      <c r="J61" s="142">
        <f>FEFCX!I7-FEFCX!I8</f>
        <v>0</v>
      </c>
      <c r="K61" s="142">
        <f>FEFCX!J7-FEFCX!J8</f>
        <v>0</v>
      </c>
      <c r="L61" s="142">
        <f>FEFCX!K7-FEFCX!K8</f>
        <v>0</v>
      </c>
      <c r="M61" s="142">
        <f>FEFCX!L7-FEFCX!L8</f>
        <v>0</v>
      </c>
      <c r="N61" s="142">
        <f>FEFCX!M7-FEFCX!M8</f>
        <v>0</v>
      </c>
      <c r="O61" s="142">
        <f>FEFCX!N7-FEFCX!N8</f>
        <v>0</v>
      </c>
      <c r="P61" s="145">
        <f t="shared" si="0"/>
        <v>0</v>
      </c>
    </row>
    <row r="62" spans="1:16" s="136" customFormat="1" x14ac:dyDescent="0.2">
      <c r="A62" s="130">
        <v>60</v>
      </c>
      <c r="B62" s="132" t="s">
        <v>629</v>
      </c>
      <c r="C62" s="133" t="s">
        <v>575</v>
      </c>
      <c r="D62" s="142">
        <f>FEFCX!C9</f>
        <v>0</v>
      </c>
      <c r="E62" s="142">
        <f>FEFCX!D9</f>
        <v>0</v>
      </c>
      <c r="F62" s="142">
        <f>FEFCX!E9</f>
        <v>0</v>
      </c>
      <c r="G62" s="142">
        <f>FEFCX!F9</f>
        <v>0</v>
      </c>
      <c r="H62" s="142">
        <f>FEFCX!G9</f>
        <v>0</v>
      </c>
      <c r="I62" s="142">
        <f>FEFCX!H9</f>
        <v>0</v>
      </c>
      <c r="J62" s="142">
        <f>FEFCX!I9</f>
        <v>0</v>
      </c>
      <c r="K62" s="142">
        <f>FEFCX!J9</f>
        <v>0</v>
      </c>
      <c r="L62" s="142">
        <f>FEFCX!K9</f>
        <v>0</v>
      </c>
      <c r="M62" s="142">
        <f>FEFCX!L9</f>
        <v>0</v>
      </c>
      <c r="N62" s="142">
        <f>FEFCX!M9</f>
        <v>0</v>
      </c>
      <c r="O62" s="142">
        <f>FEFCX!N9</f>
        <v>0</v>
      </c>
      <c r="P62" s="145">
        <f t="shared" si="0"/>
        <v>0</v>
      </c>
    </row>
    <row r="63" spans="1:16" s="136" customFormat="1" x14ac:dyDescent="0.2">
      <c r="A63" s="130">
        <v>61</v>
      </c>
      <c r="B63" s="132" t="s">
        <v>630</v>
      </c>
      <c r="C63" s="133" t="s">
        <v>575</v>
      </c>
      <c r="D63" s="142">
        <f>FEFCX!C3-FEFCX!C10</f>
        <v>0</v>
      </c>
      <c r="E63" s="142">
        <f>FEFCX!D3-FEFCX!D10</f>
        <v>0</v>
      </c>
      <c r="F63" s="142">
        <f>FEFCX!E3-FEFCX!E10</f>
        <v>0</v>
      </c>
      <c r="G63" s="142">
        <f>FEFCX!F3-FEFCX!F10</f>
        <v>0</v>
      </c>
      <c r="H63" s="142">
        <f>FEFCX!G3-FEFCX!G10</f>
        <v>0</v>
      </c>
      <c r="I63" s="142">
        <f>FEFCX!H3-FEFCX!H10</f>
        <v>0</v>
      </c>
      <c r="J63" s="142">
        <f>FEFCX!I3-FEFCX!I10</f>
        <v>0</v>
      </c>
      <c r="K63" s="142">
        <f>FEFCX!J3-FEFCX!J10</f>
        <v>0</v>
      </c>
      <c r="L63" s="142">
        <f>FEFCX!K3-FEFCX!K10</f>
        <v>0</v>
      </c>
      <c r="M63" s="142">
        <f>FEFCX!L3-FEFCX!L10</f>
        <v>0</v>
      </c>
      <c r="N63" s="142">
        <f>FEFCX!M3-FEFCX!M10</f>
        <v>0</v>
      </c>
      <c r="O63" s="142">
        <f>FEFCX!N3-FEFCX!N10</f>
        <v>0</v>
      </c>
      <c r="P63" s="145">
        <f t="shared" si="0"/>
        <v>0</v>
      </c>
    </row>
    <row r="64" spans="1:16" x14ac:dyDescent="0.2">
      <c r="A64" s="140">
        <v>62</v>
      </c>
      <c r="B64" s="37" t="s">
        <v>633</v>
      </c>
      <c r="C64" s="38" t="s">
        <v>327</v>
      </c>
      <c r="D64" s="146">
        <f>D60+D61+D62+D63</f>
        <v>0</v>
      </c>
      <c r="E64" s="146">
        <f t="shared" ref="E64:M64" si="1">E60+E61+E62+E63</f>
        <v>0</v>
      </c>
      <c r="F64" s="146">
        <f t="shared" si="1"/>
        <v>0</v>
      </c>
      <c r="G64" s="146">
        <f t="shared" si="1"/>
        <v>0</v>
      </c>
      <c r="H64" s="146">
        <f t="shared" si="1"/>
        <v>0</v>
      </c>
      <c r="I64" s="146">
        <f t="shared" si="1"/>
        <v>0</v>
      </c>
      <c r="J64" s="146">
        <f t="shared" si="1"/>
        <v>0</v>
      </c>
      <c r="K64" s="146">
        <f t="shared" si="1"/>
        <v>0</v>
      </c>
      <c r="L64" s="146">
        <f t="shared" si="1"/>
        <v>0</v>
      </c>
      <c r="M64" s="146">
        <f t="shared" si="1"/>
        <v>0</v>
      </c>
      <c r="N64" s="146">
        <f>N60+N61+N62+N63</f>
        <v>0</v>
      </c>
      <c r="O64" s="146">
        <f t="shared" ref="O64" si="2">O60+O61+O62+O63</f>
        <v>0</v>
      </c>
      <c r="P64" s="144">
        <f t="shared" si="0"/>
        <v>0</v>
      </c>
    </row>
  </sheetData>
  <mergeCells count="2">
    <mergeCell ref="A2:B2"/>
    <mergeCell ref="A1:P1"/>
  </mergeCells>
  <phoneticPr fontId="13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DICOR</vt:lpstr>
      <vt:lpstr>DICAR</vt:lpstr>
      <vt:lpstr>DFLUX</vt:lpstr>
      <vt:lpstr>FEFCX</vt:lpstr>
      <vt:lpstr>USOS E FONTES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Claudia Palermo</dc:creator>
  <cp:lastModifiedBy>Ana Clara de Albuquerque Palermo</cp:lastModifiedBy>
  <dcterms:created xsi:type="dcterms:W3CDTF">2026-01-19T17:21:12Z</dcterms:created>
  <dcterms:modified xsi:type="dcterms:W3CDTF">2026-02-10T18:31:59Z</dcterms:modified>
</cp:coreProperties>
</file>